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7575" windowHeight="5085" tabRatio="915" firstSheet="14" activeTab="19"/>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AX52" i="34"/>
  <c r="CE52"/>
  <c r="BP39" l="1"/>
  <c r="BP40"/>
  <c r="BP41"/>
  <c r="BP42"/>
  <c r="BP43"/>
  <c r="BP44"/>
  <c r="BP45"/>
  <c r="BP46"/>
  <c r="BP47"/>
  <c r="BP48"/>
  <c r="B26" l="1"/>
  <c r="B27"/>
  <c r="B28"/>
  <c r="B29"/>
  <c r="B30"/>
  <c r="B31"/>
  <c r="B32"/>
  <c r="B33"/>
  <c r="B34"/>
  <c r="B35"/>
  <c r="B36"/>
  <c r="B37"/>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DI37" i="34" s="1"/>
  <c r="CY39" i="33"/>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CF35" i="34" s="1"/>
  <c r="BW37" i="33"/>
  <c r="BX37" s="1"/>
  <c r="CF36" i="34" s="1"/>
  <c r="BW38" i="33"/>
  <c r="BX38" s="1"/>
  <c r="CF37" i="34" s="1"/>
  <c r="BW39" i="33"/>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P36" i="34" s="1"/>
  <c r="BI38" i="33"/>
  <c r="BJ38" s="1"/>
  <c r="BP37" i="34" s="1"/>
  <c r="BI39" i="33"/>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BA36" i="34" s="1"/>
  <c r="AU38" i="33"/>
  <c r="AV38" s="1"/>
  <c r="BA37" i="34" s="1"/>
  <c r="AU39" i="33"/>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Q37" i="34" s="1"/>
  <c r="AL39" i="33"/>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E36" i="34" s="1"/>
  <c r="AA38" i="33"/>
  <c r="AB38" s="1"/>
  <c r="AE37" i="34" s="1"/>
  <c r="AA39" i="33"/>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S36" i="34" s="1"/>
  <c r="P38" i="33"/>
  <c r="Q38" s="1"/>
  <c r="S37" i="34" s="1"/>
  <c r="A40" i="33"/>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P52" i="34" l="1"/>
  <c r="BA52"/>
  <c r="AE52"/>
  <c r="AQ52"/>
  <c r="DI52"/>
  <c r="S52"/>
  <c r="CF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Y4" i="33"/>
  <c r="CZ4" s="1"/>
  <c r="BW4"/>
  <c r="BX4" s="1"/>
  <c r="BI4"/>
  <c r="BJ4" s="1"/>
  <c r="AU40"/>
  <c r="AU41"/>
  <c r="AU42"/>
  <c r="AU4"/>
  <c r="AV4" s="1"/>
  <c r="AL4"/>
  <c r="AM4" s="1"/>
  <c r="X39"/>
  <c r="X42" s="1"/>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26" i="34" l="1"/>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27" l="1"/>
  <c r="BV4" i="33"/>
  <c r="E24" i="35"/>
  <c r="E14"/>
  <c r="E9"/>
  <c r="E8"/>
  <c r="AX59" i="34"/>
  <c r="CE59"/>
  <c r="C28" l="1"/>
  <c r="BX39" i="33"/>
  <c r="BX40"/>
  <c r="CF53" i="34" s="1"/>
  <c r="BX41" i="33"/>
  <c r="BX42"/>
  <c r="CF55" i="34" s="1"/>
  <c r="CF54"/>
  <c r="C29" l="1"/>
  <c r="B4" i="33"/>
  <c r="C30" i="34" l="1"/>
  <c r="DI53"/>
  <c r="DI54"/>
  <c r="DI55"/>
  <c r="CF40"/>
  <c r="CF44"/>
  <c r="BP53"/>
  <c r="BP54"/>
  <c r="BP55"/>
  <c r="BA53"/>
  <c r="BA54"/>
  <c r="BA55"/>
  <c r="C31" l="1"/>
  <c r="CF45"/>
  <c r="CF43"/>
  <c r="CF41"/>
  <c r="CF39"/>
  <c r="CF42"/>
  <c r="CF38"/>
  <c r="C32" l="1"/>
  <c r="CF59"/>
  <c r="S3"/>
  <c r="S51" l="1"/>
  <c r="S50"/>
  <c r="C33"/>
  <c r="B6" i="31"/>
  <c r="A15" i="35"/>
  <c r="A13"/>
  <c r="C34" i="34" l="1"/>
  <c r="C5" i="35"/>
  <c r="D4"/>
  <c r="C35" i="34" l="1"/>
  <c r="C36" i="33"/>
  <c r="C46" i="34"/>
  <c r="CJ60"/>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G4"/>
  <c r="DF4"/>
  <c r="DE4"/>
  <c r="DD4"/>
  <c r="DD52" s="1"/>
  <c r="DC4"/>
  <c r="DB4"/>
  <c r="DA4"/>
  <c r="CZ4"/>
  <c r="CY4"/>
  <c r="CX4"/>
  <c r="CW4"/>
  <c r="CV4"/>
  <c r="CV52" s="1"/>
  <c r="CU4"/>
  <c r="CT4"/>
  <c r="CS4"/>
  <c r="CR4"/>
  <c r="CQ4"/>
  <c r="CP4"/>
  <c r="CO4"/>
  <c r="CN4"/>
  <c r="CM4"/>
  <c r="CL4"/>
  <c r="CK4"/>
  <c r="CJ4"/>
  <c r="CJ52" s="1"/>
  <c r="CI4"/>
  <c r="CH4"/>
  <c r="CG4"/>
  <c r="CD4"/>
  <c r="CC4"/>
  <c r="CB4"/>
  <c r="CB52" s="1"/>
  <c r="CA4"/>
  <c r="BZ4"/>
  <c r="BY4"/>
  <c r="BX4"/>
  <c r="BW4"/>
  <c r="BV4"/>
  <c r="BU4"/>
  <c r="BT4"/>
  <c r="BS4"/>
  <c r="BR4"/>
  <c r="BR52" s="1"/>
  <c r="BQ4"/>
  <c r="BO4"/>
  <c r="BN4"/>
  <c r="BM4"/>
  <c r="BL4"/>
  <c r="BK4"/>
  <c r="BJ4"/>
  <c r="BJ52" s="1"/>
  <c r="BI4"/>
  <c r="BH4"/>
  <c r="BG4"/>
  <c r="BF4"/>
  <c r="BE4"/>
  <c r="BD4"/>
  <c r="BC4"/>
  <c r="BB4"/>
  <c r="AZ4"/>
  <c r="AY4"/>
  <c r="AW4"/>
  <c r="AW52" s="1"/>
  <c r="AV4"/>
  <c r="AU4"/>
  <c r="AT4"/>
  <c r="AS4"/>
  <c r="AP4"/>
  <c r="AO4"/>
  <c r="AN4"/>
  <c r="AM4"/>
  <c r="AL4"/>
  <c r="AK4"/>
  <c r="AJ4"/>
  <c r="AI4"/>
  <c r="AI52" s="1"/>
  <c r="AH4"/>
  <c r="AG4"/>
  <c r="AG52" s="1"/>
  <c r="AF4"/>
  <c r="AD4"/>
  <c r="AC4"/>
  <c r="AB4"/>
  <c r="AA4"/>
  <c r="Z4"/>
  <c r="Z52" s="1"/>
  <c r="Y4"/>
  <c r="X4"/>
  <c r="W4"/>
  <c r="V4"/>
  <c r="V52" s="1"/>
  <c r="U4"/>
  <c r="T4"/>
  <c r="T52" s="1"/>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AN51" i="34" l="1"/>
  <c r="AN50"/>
  <c r="BJ51"/>
  <c r="BJ50"/>
  <c r="CV51"/>
  <c r="CV50"/>
  <c r="AN52"/>
  <c r="AN59" s="1"/>
  <c r="AT52"/>
  <c r="AT59" s="1"/>
  <c r="AT50"/>
  <c r="AT51"/>
  <c r="CB50"/>
  <c r="CB51"/>
  <c r="AU52"/>
  <c r="BT52"/>
  <c r="CH52"/>
  <c r="CH59" s="1"/>
  <c r="CD52"/>
  <c r="CD59" s="1"/>
  <c r="CC52"/>
  <c r="CC59" s="1"/>
  <c r="CA52"/>
  <c r="CA59" s="1"/>
  <c r="BZ52"/>
  <c r="BZ59" s="1"/>
  <c r="BM52"/>
  <c r="BM59" s="1"/>
  <c r="BK52"/>
  <c r="BK59" s="1"/>
  <c r="BI52"/>
  <c r="BI59" s="1"/>
  <c r="BG52"/>
  <c r="BG59" s="1"/>
  <c r="BE52"/>
  <c r="BE59" s="1"/>
  <c r="AK52"/>
  <c r="AJ52"/>
  <c r="AY52"/>
  <c r="AY59" s="1"/>
  <c r="DF52"/>
  <c r="DF59" s="1"/>
  <c r="DE52"/>
  <c r="DE59" s="1"/>
  <c r="AS52"/>
  <c r="AO52"/>
  <c r="AO59" s="1"/>
  <c r="BC52"/>
  <c r="BC59" s="1"/>
  <c r="BO52"/>
  <c r="BO59" s="1"/>
  <c r="AM52"/>
  <c r="AM59" s="1"/>
  <c r="DC52"/>
  <c r="DB52"/>
  <c r="DB59" s="1"/>
  <c r="CZ52"/>
  <c r="CX52"/>
  <c r="CX59" s="1"/>
  <c r="AZ52"/>
  <c r="AZ59" s="1"/>
  <c r="AB52"/>
  <c r="AB59" s="1"/>
  <c r="CT52"/>
  <c r="CT59" s="1"/>
  <c r="CS52"/>
  <c r="CR52"/>
  <c r="CP52"/>
  <c r="CP59" s="1"/>
  <c r="CN52"/>
  <c r="CN59" s="1"/>
  <c r="CL52"/>
  <c r="CL59" s="1"/>
  <c r="DH52"/>
  <c r="Z51"/>
  <c r="Z50"/>
  <c r="BW51"/>
  <c r="BW50"/>
  <c r="BW52"/>
  <c r="BW59" s="1"/>
  <c r="BX52"/>
  <c r="BX59" s="1"/>
  <c r="BV52"/>
  <c r="BV59" s="1"/>
  <c r="X52"/>
  <c r="X59" s="1"/>
  <c r="AP52"/>
  <c r="AP59" s="1"/>
  <c r="AD52"/>
  <c r="AD59" s="1"/>
  <c r="BF52"/>
  <c r="BF59" s="1"/>
  <c r="BH52"/>
  <c r="BH59" s="1"/>
  <c r="BL52"/>
  <c r="BL59" s="1"/>
  <c r="BN52"/>
  <c r="CD51"/>
  <c r="CD58" s="1"/>
  <c r="CD50"/>
  <c r="CD57" s="1"/>
  <c r="CA51"/>
  <c r="CA58" s="1"/>
  <c r="CA50"/>
  <c r="CA57" s="1"/>
  <c r="CC50"/>
  <c r="CC57" s="1"/>
  <c r="CC51"/>
  <c r="CC58" s="1"/>
  <c r="BE51"/>
  <c r="BE58" s="1"/>
  <c r="BE50"/>
  <c r="BE57" s="1"/>
  <c r="BG51"/>
  <c r="BG58" s="1"/>
  <c r="BG50"/>
  <c r="BG57" s="1"/>
  <c r="BI51"/>
  <c r="BI58" s="1"/>
  <c r="BI50"/>
  <c r="BI57" s="1"/>
  <c r="BK51"/>
  <c r="BK58" s="1"/>
  <c r="BK50"/>
  <c r="BK57" s="1"/>
  <c r="BM51"/>
  <c r="BM58" s="1"/>
  <c r="BM50"/>
  <c r="BM57" s="1"/>
  <c r="BZ51"/>
  <c r="BZ58" s="1"/>
  <c r="BZ50"/>
  <c r="BZ57" s="1"/>
  <c r="BF51"/>
  <c r="BF58" s="1"/>
  <c r="BF50"/>
  <c r="BF57" s="1"/>
  <c r="BH51"/>
  <c r="BH58" s="1"/>
  <c r="BH50"/>
  <c r="BH57" s="1"/>
  <c r="BL51"/>
  <c r="BL58" s="1"/>
  <c r="BL50"/>
  <c r="BL57" s="1"/>
  <c r="BN51"/>
  <c r="BN58" s="1"/>
  <c r="BN50"/>
  <c r="BN57" s="1"/>
  <c r="AK50"/>
  <c r="AK57" s="1"/>
  <c r="AK51"/>
  <c r="AK58" s="1"/>
  <c r="AX51"/>
  <c r="AX50"/>
  <c r="AX57" s="1"/>
  <c r="DE51"/>
  <c r="DE58" s="1"/>
  <c r="DE50"/>
  <c r="DE57" s="1"/>
  <c r="AJ51"/>
  <c r="AJ58" s="1"/>
  <c r="AJ50"/>
  <c r="AY50"/>
  <c r="AY57" s="1"/>
  <c r="AY51"/>
  <c r="AY58" s="1"/>
  <c r="DD50"/>
  <c r="DD57" s="1"/>
  <c r="DD51"/>
  <c r="DD58" s="1"/>
  <c r="DF50"/>
  <c r="DF57" s="1"/>
  <c r="DF51"/>
  <c r="DF58" s="1"/>
  <c r="AI51"/>
  <c r="AI58" s="1"/>
  <c r="AI50"/>
  <c r="AI57" s="1"/>
  <c r="AV51"/>
  <c r="AV58" s="1"/>
  <c r="AV50"/>
  <c r="AV57" s="1"/>
  <c r="AC51"/>
  <c r="AC58" s="1"/>
  <c r="AC50"/>
  <c r="AH51"/>
  <c r="AH58" s="1"/>
  <c r="AH50"/>
  <c r="AH57" s="1"/>
  <c r="AW51"/>
  <c r="AW58" s="1"/>
  <c r="AW50"/>
  <c r="AC52"/>
  <c r="AC59" s="1"/>
  <c r="AH52"/>
  <c r="AH59" s="1"/>
  <c r="AV52"/>
  <c r="AV59" s="1"/>
  <c r="AS51"/>
  <c r="AS58" s="1"/>
  <c r="AS50"/>
  <c r="AS57" s="1"/>
  <c r="AU51"/>
  <c r="AU58" s="1"/>
  <c r="AU50"/>
  <c r="AU57" s="1"/>
  <c r="AO51"/>
  <c r="AO58" s="1"/>
  <c r="AO50"/>
  <c r="AO57" s="1"/>
  <c r="DG51"/>
  <c r="DG58" s="1"/>
  <c r="DG50"/>
  <c r="DG57" s="1"/>
  <c r="DG52"/>
  <c r="DG59" s="1"/>
  <c r="BD50"/>
  <c r="BD57" s="1"/>
  <c r="BD51"/>
  <c r="BD58" s="1"/>
  <c r="BD52"/>
  <c r="BD59" s="1"/>
  <c r="BC51"/>
  <c r="BC58" s="1"/>
  <c r="BC50"/>
  <c r="BC57" s="1"/>
  <c r="BO51"/>
  <c r="BO58" s="1"/>
  <c r="BO50"/>
  <c r="BO57" s="1"/>
  <c r="BB50"/>
  <c r="BB57" s="1"/>
  <c r="BB51"/>
  <c r="BB58" s="1"/>
  <c r="BB52"/>
  <c r="BB59" s="1"/>
  <c r="AM51"/>
  <c r="AM58" s="1"/>
  <c r="AM50"/>
  <c r="AM57" s="1"/>
  <c r="AL51"/>
  <c r="AL58" s="1"/>
  <c r="AL50"/>
  <c r="AL57" s="1"/>
  <c r="AL52"/>
  <c r="AL59" s="1"/>
  <c r="CW51"/>
  <c r="CW58" s="1"/>
  <c r="CW50"/>
  <c r="CW57" s="1"/>
  <c r="CY51"/>
  <c r="CY58" s="1"/>
  <c r="CY50"/>
  <c r="CY57" s="1"/>
  <c r="DA51"/>
  <c r="DA58" s="1"/>
  <c r="DA50"/>
  <c r="DA57" s="1"/>
  <c r="DC51"/>
  <c r="DC50"/>
  <c r="CX51"/>
  <c r="CX58" s="1"/>
  <c r="CX50"/>
  <c r="CX57" s="1"/>
  <c r="CZ51"/>
  <c r="CZ58" s="1"/>
  <c r="CZ50"/>
  <c r="CZ57" s="1"/>
  <c r="DB51"/>
  <c r="DB58" s="1"/>
  <c r="DB50"/>
  <c r="DB57" s="1"/>
  <c r="CW52"/>
  <c r="CW59" s="1"/>
  <c r="CY52"/>
  <c r="CY59" s="1"/>
  <c r="DA52"/>
  <c r="DA59" s="1"/>
  <c r="AB51"/>
  <c r="AB58" s="1"/>
  <c r="AB50"/>
  <c r="AB57" s="1"/>
  <c r="AZ50"/>
  <c r="AZ57" s="1"/>
  <c r="AZ51"/>
  <c r="AZ58" s="1"/>
  <c r="CU51"/>
  <c r="CU58" s="1"/>
  <c r="CU50"/>
  <c r="CU57" s="1"/>
  <c r="CT51"/>
  <c r="CT58" s="1"/>
  <c r="CT50"/>
  <c r="CT57" s="1"/>
  <c r="CU52"/>
  <c r="CU59" s="1"/>
  <c r="AG51"/>
  <c r="AG58" s="1"/>
  <c r="AG50"/>
  <c r="AG57" s="1"/>
  <c r="CS50"/>
  <c r="CS57" s="1"/>
  <c r="CS51"/>
  <c r="CS58" s="1"/>
  <c r="CR51"/>
  <c r="CR58" s="1"/>
  <c r="CR50"/>
  <c r="CR57" s="1"/>
  <c r="CO51"/>
  <c r="CO58" s="1"/>
  <c r="CO50"/>
  <c r="CO57" s="1"/>
  <c r="CQ50"/>
  <c r="CQ57" s="1"/>
  <c r="CQ51"/>
  <c r="CQ58" s="1"/>
  <c r="CP51"/>
  <c r="CP58" s="1"/>
  <c r="CP50"/>
  <c r="CP57" s="1"/>
  <c r="CO52"/>
  <c r="CO59" s="1"/>
  <c r="CQ52"/>
  <c r="CQ59" s="1"/>
  <c r="BV51"/>
  <c r="BV58" s="1"/>
  <c r="BV50"/>
  <c r="BV57" s="1"/>
  <c r="BX51"/>
  <c r="BX58" s="1"/>
  <c r="BX50"/>
  <c r="BX57" s="1"/>
  <c r="CK51"/>
  <c r="CK58" s="1"/>
  <c r="CK50"/>
  <c r="CK57" s="1"/>
  <c r="CM51"/>
  <c r="CM58" s="1"/>
  <c r="CM50"/>
  <c r="CM57" s="1"/>
  <c r="BU51"/>
  <c r="BU58" s="1"/>
  <c r="BU50"/>
  <c r="BU57" s="1"/>
  <c r="BY51"/>
  <c r="BY58" s="1"/>
  <c r="BY50"/>
  <c r="BY57" s="1"/>
  <c r="CL51"/>
  <c r="CL58" s="1"/>
  <c r="CL50"/>
  <c r="CL57" s="1"/>
  <c r="CN51"/>
  <c r="CN58" s="1"/>
  <c r="CN50"/>
  <c r="CN57" s="1"/>
  <c r="BU52"/>
  <c r="BU59" s="1"/>
  <c r="BY52"/>
  <c r="BY59" s="1"/>
  <c r="CK52"/>
  <c r="CK59" s="1"/>
  <c r="CM52"/>
  <c r="CM59" s="1"/>
  <c r="X50"/>
  <c r="X57" s="1"/>
  <c r="X51"/>
  <c r="X58" s="1"/>
  <c r="Y51"/>
  <c r="Y58" s="1"/>
  <c r="Y50"/>
  <c r="Y57" s="1"/>
  <c r="AA51"/>
  <c r="AA58" s="1"/>
  <c r="AA50"/>
  <c r="AA57" s="1"/>
  <c r="Y52"/>
  <c r="Y59" s="1"/>
  <c r="AA52"/>
  <c r="AA59" s="1"/>
  <c r="AD51"/>
  <c r="AD58" s="1"/>
  <c r="AD50"/>
  <c r="AD57" s="1"/>
  <c r="BT51"/>
  <c r="BT58" s="1"/>
  <c r="BT50"/>
  <c r="T51"/>
  <c r="T58" s="1"/>
  <c r="T50"/>
  <c r="T57" s="1"/>
  <c r="V51"/>
  <c r="V58" s="1"/>
  <c r="V50"/>
  <c r="V57" s="1"/>
  <c r="BR51"/>
  <c r="BR58" s="1"/>
  <c r="BR50"/>
  <c r="BR57" s="1"/>
  <c r="CG51"/>
  <c r="CG58" s="1"/>
  <c r="CG50"/>
  <c r="CG57" s="1"/>
  <c r="CI51"/>
  <c r="CI58" s="1"/>
  <c r="CI50"/>
  <c r="CI57" s="1"/>
  <c r="U51"/>
  <c r="U58" s="1"/>
  <c r="U50"/>
  <c r="U57" s="1"/>
  <c r="W51"/>
  <c r="W58" s="1"/>
  <c r="W50"/>
  <c r="W57" s="1"/>
  <c r="AF51"/>
  <c r="AF58" s="1"/>
  <c r="AF50"/>
  <c r="AF57" s="1"/>
  <c r="AP51"/>
  <c r="AP58" s="1"/>
  <c r="AP50"/>
  <c r="AP57" s="1"/>
  <c r="BQ51"/>
  <c r="BQ58" s="1"/>
  <c r="BQ50"/>
  <c r="BQ57" s="1"/>
  <c r="BS51"/>
  <c r="BS58" s="1"/>
  <c r="BS50"/>
  <c r="BS57" s="1"/>
  <c r="CE51"/>
  <c r="CE58" s="1"/>
  <c r="CE50"/>
  <c r="CE57" s="1"/>
  <c r="CH51"/>
  <c r="CH58" s="1"/>
  <c r="CH50"/>
  <c r="CH57" s="1"/>
  <c r="CJ51"/>
  <c r="CJ58" s="1"/>
  <c r="CJ50"/>
  <c r="CJ57" s="1"/>
  <c r="DH51"/>
  <c r="DH50"/>
  <c r="U52"/>
  <c r="U59" s="1"/>
  <c r="W52"/>
  <c r="W59" s="1"/>
  <c r="AF52"/>
  <c r="AF59" s="1"/>
  <c r="BQ52"/>
  <c r="BQ59" s="1"/>
  <c r="BS52"/>
  <c r="BS59" s="1"/>
  <c r="CG52"/>
  <c r="CG59" s="1"/>
  <c r="CI52"/>
  <c r="CI59" s="1"/>
  <c r="C36"/>
  <c r="C37" i="33"/>
  <c r="C38" i="12"/>
  <c r="C37" i="11"/>
  <c r="C37" i="32"/>
  <c r="C47" i="34"/>
  <c r="C38" i="31"/>
  <c r="C38" i="5"/>
  <c r="C37" i="30"/>
  <c r="AJ59" i="34"/>
  <c r="BJ59"/>
  <c r="BN59"/>
  <c r="T59"/>
  <c r="V59"/>
  <c r="AG59"/>
  <c r="AI59"/>
  <c r="AK59"/>
  <c r="AS59"/>
  <c r="AU59"/>
  <c r="AW59"/>
  <c r="BR59"/>
  <c r="BT59"/>
  <c r="CB59"/>
  <c r="CJ59"/>
  <c r="CR59"/>
  <c r="CV59"/>
  <c r="CZ59"/>
  <c r="DD59"/>
  <c r="CS59"/>
  <c r="Z59"/>
  <c r="AC57"/>
  <c r="AJ57"/>
  <c r="AN58"/>
  <c r="AN57"/>
  <c r="AW57"/>
  <c r="BJ58"/>
  <c r="BJ57"/>
  <c r="BW58"/>
  <c r="BW57"/>
  <c r="CV58"/>
  <c r="CV57"/>
  <c r="Z58"/>
  <c r="Z57"/>
  <c r="AT58"/>
  <c r="AT57"/>
  <c r="AX58"/>
  <c r="BT57"/>
  <c r="CB58"/>
  <c r="CB57"/>
  <c r="E55"/>
  <c r="D55"/>
  <c r="F54"/>
  <c r="D53"/>
  <c r="F55"/>
  <c r="E53"/>
  <c r="D54"/>
  <c r="F53"/>
  <c r="E54"/>
  <c r="DI3"/>
  <c r="E12" i="3" s="1"/>
  <c r="CF3" i="34"/>
  <c r="E11" i="3" s="1"/>
  <c r="BJ39" i="33"/>
  <c r="BP38" i="34" s="1"/>
  <c r="BH39" i="33"/>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Q38" i="34"/>
  <c r="AQ39"/>
  <c r="AQ40"/>
  <c r="AQ41"/>
  <c r="AQ42"/>
  <c r="AQ43"/>
  <c r="AQ44"/>
  <c r="AQ45"/>
  <c r="AM39" i="33"/>
  <c r="Z39"/>
  <c r="Y39"/>
  <c r="S39"/>
  <c r="T39"/>
  <c r="U39"/>
  <c r="R39"/>
  <c r="AE3" i="34"/>
  <c r="E7" i="3" s="1"/>
  <c r="AE38" i="34"/>
  <c r="AE39"/>
  <c r="AE40"/>
  <c r="AE41"/>
  <c r="AE42"/>
  <c r="AE43"/>
  <c r="AE44"/>
  <c r="AE45"/>
  <c r="AB39" i="33"/>
  <c r="BP50" i="34" l="1"/>
  <c r="BP57" s="1"/>
  <c r="BP51"/>
  <c r="BP58" s="1"/>
  <c r="BA51"/>
  <c r="BA58" s="1"/>
  <c r="BA50"/>
  <c r="BA57" s="1"/>
  <c r="AQ51"/>
  <c r="AQ58" s="1"/>
  <c r="AQ50"/>
  <c r="AQ57" s="1"/>
  <c r="DI51"/>
  <c r="DI50"/>
  <c r="AE51"/>
  <c r="AE58" s="1"/>
  <c r="AE50"/>
  <c r="AE57" s="1"/>
  <c r="CF51"/>
  <c r="CF58" s="1"/>
  <c r="CF50"/>
  <c r="CF57" s="1"/>
  <c r="C37"/>
  <c r="C38" i="30"/>
  <c r="C48" i="34"/>
  <c r="C39" i="31"/>
  <c r="C39" i="5"/>
  <c r="C38" i="11"/>
  <c r="C38" i="32"/>
  <c r="C38" i="33"/>
  <c r="C39" i="12"/>
  <c r="AU53" i="34"/>
  <c r="Y55"/>
  <c r="AS53"/>
  <c r="AT53"/>
  <c r="Y53"/>
  <c r="AU55"/>
  <c r="AF54"/>
  <c r="AS55"/>
  <c r="T53"/>
  <c r="AF55"/>
  <c r="AS54"/>
  <c r="Y54"/>
  <c r="AU54"/>
  <c r="AF53"/>
  <c r="AG54"/>
  <c r="AG53"/>
  <c r="AG55"/>
  <c r="AA54"/>
  <c r="AA55"/>
  <c r="R40" i="33"/>
  <c r="AD40"/>
  <c r="AD41"/>
  <c r="AD42"/>
  <c r="R41"/>
  <c r="W41"/>
  <c r="W42"/>
  <c r="W40"/>
  <c r="AC40"/>
  <c r="AC41"/>
  <c r="AC42"/>
  <c r="AN40"/>
  <c r="AN42"/>
  <c r="AN41"/>
  <c r="R42"/>
  <c r="T55" i="34"/>
  <c r="Z53"/>
  <c r="T54"/>
  <c r="Z54"/>
  <c r="AA53"/>
  <c r="Z55"/>
  <c r="AQ59"/>
  <c r="BA59"/>
  <c r="BP59"/>
  <c r="AE59"/>
  <c r="R55"/>
  <c r="R54"/>
  <c r="R53"/>
  <c r="E6" i="3"/>
  <c r="S38" i="34"/>
  <c r="S39"/>
  <c r="S40"/>
  <c r="S41"/>
  <c r="S42"/>
  <c r="S43"/>
  <c r="S44"/>
  <c r="S45"/>
  <c r="Q39" i="33"/>
  <c r="O39"/>
  <c r="N39"/>
  <c r="M39"/>
  <c r="K39"/>
  <c r="L39"/>
  <c r="I39"/>
  <c r="J39"/>
  <c r="G39"/>
  <c r="H39"/>
  <c r="E39"/>
  <c r="F39"/>
  <c r="D39"/>
  <c r="AB42" l="1"/>
  <c r="AQ54" i="34"/>
  <c r="AV53"/>
  <c r="AY53" s="1"/>
  <c r="AE53"/>
  <c r="AE54"/>
  <c r="AQ53"/>
  <c r="AQ55"/>
  <c r="AM40" i="33"/>
  <c r="AE55" i="34"/>
  <c r="AM42" i="33"/>
  <c r="AM41"/>
  <c r="AB40"/>
  <c r="D42"/>
  <c r="D40"/>
  <c r="D41"/>
  <c r="F40"/>
  <c r="F41"/>
  <c r="F42"/>
  <c r="E41"/>
  <c r="E42"/>
  <c r="E40"/>
  <c r="AB41"/>
  <c r="S58" i="34"/>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H4" i="11" s="1"/>
  <c r="CJ31" i="33"/>
  <c r="H32" i="12"/>
  <c r="CK31" i="33" s="1"/>
  <c r="CJ29"/>
  <c r="H30" i="12"/>
  <c r="CK29" i="33" s="1"/>
  <c r="H33" i="12"/>
  <c r="CK32" i="33" s="1"/>
  <c r="CJ32"/>
  <c r="H31" i="12"/>
  <c r="CK30" i="33" s="1"/>
  <c r="CJ30"/>
  <c r="R7" i="31"/>
  <c r="S7" s="1"/>
  <c r="N6" i="11" s="1"/>
  <c r="D32" i="35"/>
  <c r="D4" i="11"/>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AR4" i="34"/>
  <c r="H5" i="11"/>
  <c r="D5"/>
  <c r="O4"/>
  <c r="B5" i="3"/>
  <c r="B2" i="32"/>
  <c r="A2" i="30"/>
  <c r="A2" i="32"/>
  <c r="A3" i="31"/>
  <c r="A3" i="12"/>
  <c r="K4" i="11"/>
  <c r="AR52" i="34" l="1"/>
  <c r="AR59" s="1"/>
  <c r="AR50"/>
  <c r="AR57" s="1"/>
  <c r="AR51"/>
  <c r="AR58" s="1"/>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Q42" s="1"/>
  <c r="Q46" s="1"/>
  <c r="N40"/>
  <c r="N41"/>
  <c r="Q41" s="1"/>
  <c r="Q45" s="1"/>
  <c r="R42"/>
  <c r="R40"/>
  <c r="T40" s="1"/>
  <c r="T44" s="1"/>
  <c r="R4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2" s="1"/>
  <c r="M46" s="1"/>
  <c r="M41"/>
  <c r="M45" s="1"/>
  <c r="L40"/>
  <c r="M40" s="1"/>
  <c r="M44" s="1"/>
  <c r="A5" i="34"/>
  <c r="A6" i="32"/>
  <c r="A6" i="33"/>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B4"/>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<sst xmlns="http://schemas.openxmlformats.org/spreadsheetml/2006/main" count="432" uniqueCount="272">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</sst>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1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18" fillId="0" borderId="1" xfId="0" applyFont="1" applyBorder="1" applyAlignment="1">
      <alignment horizontal="center"/>
    </xf>
    <xf numFmtId="0" fontId="18" fillId="0" borderId="1" xfId="0" applyFont="1" applyBorder="1" applyAlignment="1">
      <alignment horizontal="center" wrapText="1"/>
    </xf>
    <xf numFmtId="0" fontId="33" fillId="0" borderId="1" xfId="0" applyFont="1" applyBorder="1" applyAlignment="1">
      <alignment vertical="center" wrapText="1"/>
    </xf>
    <xf numFmtId="0" fontId="19" fillId="0" borderId="1" xfId="0" applyNumberFormat="1" applyFont="1" applyBorder="1" applyAlignment="1">
      <alignment horizontal="center"/>
    </xf>
    <xf numFmtId="0" fontId="33" fillId="0" borderId="1" xfId="0" applyFont="1" applyBorder="1" applyAlignment="1">
      <alignment horizontal="left" vertical="center" wrapText="1"/>
    </xf>
    <xf numFmtId="0" fontId="29" fillId="0" borderId="1" xfId="0" applyFont="1" applyBorder="1"/>
    <xf numFmtId="16" fontId="19" fillId="0" borderId="1" xfId="0" applyNumberFormat="1" applyFont="1" applyBorder="1"/>
    <xf numFmtId="14" fontId="19" fillId="0" borderId="1" xfId="0" applyNumberFormat="1" applyFont="1" applyBorder="1"/>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19" fillId="0" borderId="1"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left" vertical="center" wrapText="1"/>
      <protection hidden="1"/>
    </xf>
    <xf numFmtId="0" fontId="18" fillId="0" borderId="1" xfId="0" applyFont="1" applyBorder="1" applyAlignment="1">
      <alignment horizontal="left" vertical="center"/>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14" fillId="0" borderId="0" xfId="0" applyFont="1" applyBorder="1" applyAlignment="1">
      <alignment horizontal="center"/>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23" fillId="0" borderId="0" xfId="0" applyFont="1" applyBorder="1" applyAlignment="1" applyProtection="1">
      <alignment horizontal="center" vertical="top"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57029376"/>
        <c:axId val="57030912"/>
        <c:axId val="0"/>
      </c:bar3DChart>
      <c:catAx>
        <c:axId val="57029376"/>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57030912"/>
        <c:crosses val="autoZero"/>
        <c:auto val="1"/>
        <c:lblAlgn val="ctr"/>
        <c:lblOffset val="100"/>
      </c:catAx>
      <c:valAx>
        <c:axId val="57030912"/>
        <c:scaling>
          <c:orientation val="minMax"/>
        </c:scaling>
        <c:delete val="1"/>
        <c:axPos val="l"/>
        <c:numFmt formatCode="0%" sourceLinked="1"/>
        <c:majorTickMark val="none"/>
        <c:tickLblPos val="none"/>
        <c:crossAx val="57029376"/>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0881152"/>
        <c:axId val="80882688"/>
        <c:axId val="0"/>
      </c:bar3DChart>
      <c:catAx>
        <c:axId val="80881152"/>
        <c:scaling>
          <c:orientation val="minMax"/>
        </c:scaling>
        <c:axPos val="b"/>
        <c:tickLblPos val="nextTo"/>
        <c:crossAx val="80882688"/>
        <c:crosses val="autoZero"/>
        <c:auto val="1"/>
        <c:lblAlgn val="ctr"/>
        <c:lblOffset val="100"/>
      </c:catAx>
      <c:valAx>
        <c:axId val="80882688"/>
        <c:scaling>
          <c:orientation val="minMax"/>
        </c:scaling>
        <c:axPos val="l"/>
        <c:majorGridlines/>
        <c:numFmt formatCode="General" sourceLinked="1"/>
        <c:tickLblPos val="nextTo"/>
        <c:crossAx val="80881152"/>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0898304"/>
        <c:axId val="80900096"/>
        <c:axId val="0"/>
      </c:bar3DChart>
      <c:catAx>
        <c:axId val="80898304"/>
        <c:scaling>
          <c:orientation val="minMax"/>
        </c:scaling>
        <c:axPos val="b"/>
        <c:tickLblPos val="nextTo"/>
        <c:crossAx val="80900096"/>
        <c:crosses val="autoZero"/>
        <c:auto val="1"/>
        <c:lblAlgn val="ctr"/>
        <c:lblOffset val="100"/>
      </c:catAx>
      <c:valAx>
        <c:axId val="80900096"/>
        <c:scaling>
          <c:orientation val="minMax"/>
        </c:scaling>
        <c:axPos val="l"/>
        <c:majorGridlines/>
        <c:numFmt formatCode="General" sourceLinked="1"/>
        <c:tickLblPos val="nextTo"/>
        <c:crossAx val="80898304"/>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0923648"/>
        <c:axId val="80929536"/>
        <c:axId val="0"/>
      </c:bar3DChart>
      <c:catAx>
        <c:axId val="80923648"/>
        <c:scaling>
          <c:orientation val="minMax"/>
        </c:scaling>
        <c:axPos val="b"/>
        <c:numFmt formatCode="General" sourceLinked="1"/>
        <c:tickLblPos val="nextTo"/>
        <c:crossAx val="80929536"/>
        <c:crosses val="autoZero"/>
        <c:auto val="1"/>
        <c:lblAlgn val="ctr"/>
        <c:lblOffset val="100"/>
      </c:catAx>
      <c:valAx>
        <c:axId val="80929536"/>
        <c:scaling>
          <c:orientation val="minMax"/>
        </c:scaling>
        <c:axPos val="l"/>
        <c:majorGridlines/>
        <c:numFmt formatCode="General" sourceLinked="1"/>
        <c:tickLblPos val="nextTo"/>
        <c:crossAx val="8092364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57071872"/>
        <c:axId val="57073664"/>
        <c:axId val="0"/>
      </c:bar3DChart>
      <c:catAx>
        <c:axId val="570718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57073664"/>
        <c:crosses val="autoZero"/>
        <c:auto val="1"/>
        <c:lblAlgn val="ctr"/>
        <c:lblOffset val="100"/>
      </c:catAx>
      <c:valAx>
        <c:axId val="57073664"/>
        <c:scaling>
          <c:orientation val="minMax"/>
        </c:scaling>
        <c:delete val="1"/>
        <c:axPos val="l"/>
        <c:numFmt formatCode="0%" sourceLinked="1"/>
        <c:tickLblPos val="none"/>
        <c:crossAx val="57071872"/>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57019776"/>
        <c:axId val="57078912"/>
        <c:axId val="0"/>
      </c:bar3DChart>
      <c:catAx>
        <c:axId val="5701977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57078912"/>
        <c:crosses val="autoZero"/>
        <c:auto val="1"/>
        <c:lblAlgn val="ctr"/>
        <c:lblOffset val="100"/>
      </c:catAx>
      <c:valAx>
        <c:axId val="57078912"/>
        <c:scaling>
          <c:orientation val="minMax"/>
        </c:scaling>
        <c:delete val="1"/>
        <c:axPos val="l"/>
        <c:numFmt formatCode="0%" sourceLinked="1"/>
        <c:tickLblPos val="none"/>
        <c:crossAx val="57019776"/>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65077632"/>
        <c:axId val="65079168"/>
        <c:axId val="0"/>
      </c:bar3DChart>
      <c:catAx>
        <c:axId val="6507763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5079168"/>
        <c:crosses val="autoZero"/>
        <c:auto val="1"/>
        <c:lblAlgn val="ctr"/>
        <c:lblOffset val="100"/>
      </c:catAx>
      <c:valAx>
        <c:axId val="65079168"/>
        <c:scaling>
          <c:orientation val="minMax"/>
        </c:scaling>
        <c:delete val="1"/>
        <c:axPos val="l"/>
        <c:numFmt formatCode="0%" sourceLinked="1"/>
        <c:tickLblPos val="none"/>
        <c:crossAx val="65077632"/>
        <c:crosses val="autoZero"/>
        <c:crossBetween val="between"/>
      </c:valAx>
      <c:spPr>
        <a:noFill/>
        <a:ln w="25400">
          <a:noFill/>
        </a:ln>
      </c:spPr>
    </c:plotArea>
    <c:plotVisOnly val="1"/>
    <c:dispBlanksAs val="gap"/>
  </c:chart>
  <c:printSettings>
    <c:headerFooter/>
    <c:pageMargins b="0.75000000000000366" l="0.70000000000000062" r="0.70000000000000062" t="0.750000000000003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65128320"/>
        <c:axId val="65129856"/>
        <c:axId val="0"/>
      </c:bar3DChart>
      <c:catAx>
        <c:axId val="6512832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5129856"/>
        <c:crosses val="autoZero"/>
        <c:auto val="1"/>
        <c:lblAlgn val="ctr"/>
        <c:lblOffset val="100"/>
      </c:catAx>
      <c:valAx>
        <c:axId val="65129856"/>
        <c:scaling>
          <c:orientation val="minMax"/>
        </c:scaling>
        <c:delete val="1"/>
        <c:axPos val="l"/>
        <c:numFmt formatCode="0%" sourceLinked="1"/>
        <c:tickLblPos val="none"/>
        <c:crossAx val="65128320"/>
        <c:crosses val="autoZero"/>
        <c:crossBetween val="between"/>
      </c:valAx>
    </c:plotArea>
    <c:plotVisOnly val="1"/>
    <c:dispBlanksAs val="gap"/>
  </c:chart>
  <c:printSettings>
    <c:headerFooter/>
    <c:pageMargins b="0.75000000000000366" l="0.70000000000000062" r="0.70000000000000062" t="0.750000000000003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80693888"/>
        <c:axId val="80765312"/>
        <c:axId val="0"/>
      </c:bar3DChart>
      <c:catAx>
        <c:axId val="80693888"/>
        <c:scaling>
          <c:orientation val="minMax"/>
        </c:scaling>
        <c:axPos val="b"/>
        <c:tickLblPos val="nextTo"/>
        <c:crossAx val="80765312"/>
        <c:crosses val="autoZero"/>
        <c:auto val="1"/>
        <c:lblAlgn val="ctr"/>
        <c:lblOffset val="100"/>
      </c:catAx>
      <c:valAx>
        <c:axId val="80765312"/>
        <c:scaling>
          <c:orientation val="minMax"/>
        </c:scaling>
        <c:axPos val="l"/>
        <c:majorGridlines/>
        <c:numFmt formatCode="General" sourceLinked="1"/>
        <c:tickLblPos val="nextTo"/>
        <c:crossAx val="8069388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80776192"/>
        <c:axId val="80786176"/>
        <c:axId val="0"/>
      </c:bar3DChart>
      <c:catAx>
        <c:axId val="80776192"/>
        <c:scaling>
          <c:orientation val="minMax"/>
        </c:scaling>
        <c:axPos val="b"/>
        <c:tickLblPos val="nextTo"/>
        <c:crossAx val="80786176"/>
        <c:crosses val="autoZero"/>
        <c:auto val="1"/>
        <c:lblAlgn val="ctr"/>
        <c:lblOffset val="100"/>
      </c:catAx>
      <c:valAx>
        <c:axId val="80786176"/>
        <c:scaling>
          <c:orientation val="minMax"/>
        </c:scaling>
        <c:axPos val="l"/>
        <c:majorGridlines/>
        <c:numFmt formatCode="General" sourceLinked="1"/>
        <c:tickLblPos val="nextTo"/>
        <c:crossAx val="80776192"/>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0822272"/>
        <c:axId val="80823808"/>
        <c:axId val="0"/>
      </c:bar3DChart>
      <c:catAx>
        <c:axId val="80822272"/>
        <c:scaling>
          <c:orientation val="minMax"/>
        </c:scaling>
        <c:axPos val="b"/>
        <c:tickLblPos val="nextTo"/>
        <c:crossAx val="80823808"/>
        <c:crosses val="autoZero"/>
        <c:auto val="1"/>
        <c:lblAlgn val="ctr"/>
        <c:lblOffset val="100"/>
      </c:catAx>
      <c:valAx>
        <c:axId val="80823808"/>
        <c:scaling>
          <c:orientation val="minMax"/>
        </c:scaling>
        <c:axPos val="l"/>
        <c:majorGridlines/>
        <c:numFmt formatCode="General" sourceLinked="1"/>
        <c:tickLblPos val="nextTo"/>
        <c:crossAx val="80822272"/>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0860288"/>
        <c:axId val="80861824"/>
        <c:axId val="0"/>
      </c:bar3DChart>
      <c:catAx>
        <c:axId val="80860288"/>
        <c:scaling>
          <c:orientation val="minMax"/>
        </c:scaling>
        <c:axPos val="b"/>
        <c:tickLblPos val="nextTo"/>
        <c:crossAx val="80861824"/>
        <c:crosses val="autoZero"/>
        <c:auto val="1"/>
        <c:lblAlgn val="ctr"/>
        <c:lblOffset val="100"/>
      </c:catAx>
      <c:valAx>
        <c:axId val="80861824"/>
        <c:scaling>
          <c:orientation val="minMax"/>
        </c:scaling>
        <c:axPos val="l"/>
        <c:majorGridlines/>
        <c:numFmt formatCode="General" sourceLinked="1"/>
        <c:tickLblPos val="nextTo"/>
        <c:crossAx val="8086028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97632</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416721</xdr:colOff>
      <xdr:row>0</xdr:row>
      <xdr:rowOff>0</xdr:rowOff>
    </xdr:from>
    <xdr:to>
      <xdr:col>1</xdr:col>
      <xdr:colOff>1285875</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416721"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zoomScale="80" zoomScaleNormal="80" workbookViewId="0">
      <selection activeCell="B2" sqref="B2:C36"/>
    </sheetView>
  </sheetViews>
  <sheetFormatPr defaultColWidth="9.140625" defaultRowHeight="15"/>
  <cols>
    <col min="1" max="1" width="9.140625" style="91"/>
    <col min="2" max="2" width="24" style="91" customWidth="1"/>
    <col min="3" max="3" width="10.85546875" style="91" bestFit="1" customWidth="1"/>
    <col min="4" max="4" width="16.42578125" style="91" customWidth="1"/>
    <col min="5" max="16384" width="9.140625" style="91"/>
  </cols>
  <sheetData>
    <row r="1" spans="1:4" ht="105.75" customHeight="1">
      <c r="A1" s="323" t="s">
        <v>3</v>
      </c>
      <c r="B1" s="324" t="s">
        <v>154</v>
      </c>
      <c r="C1" s="323" t="s">
        <v>111</v>
      </c>
      <c r="D1" s="323" t="s">
        <v>226</v>
      </c>
    </row>
    <row r="2" spans="1:4" ht="15.75">
      <c r="A2" s="81">
        <v>1</v>
      </c>
      <c r="B2" s="325"/>
      <c r="C2" s="330"/>
      <c r="D2" s="326" t="s">
        <v>227</v>
      </c>
    </row>
    <row r="3" spans="1:4" ht="15.75">
      <c r="A3" s="81">
        <v>2</v>
      </c>
      <c r="B3" s="325"/>
      <c r="C3" s="329"/>
      <c r="D3" s="326" t="str">
        <f>D2</f>
        <v>средняя группа</v>
      </c>
    </row>
    <row r="4" spans="1:4" ht="15.75">
      <c r="A4" s="81">
        <v>3</v>
      </c>
      <c r="B4" s="325"/>
      <c r="C4" s="330"/>
      <c r="D4" s="326" t="str">
        <f t="shared" ref="D4:D36" si="0">D3</f>
        <v>средняя группа</v>
      </c>
    </row>
    <row r="5" spans="1:4" ht="15.75">
      <c r="A5" s="81">
        <v>4</v>
      </c>
      <c r="B5" s="325"/>
      <c r="C5" s="330"/>
      <c r="D5" s="326" t="str">
        <f t="shared" si="0"/>
        <v>средняя группа</v>
      </c>
    </row>
    <row r="6" spans="1:4" ht="15.75">
      <c r="A6" s="81">
        <v>5</v>
      </c>
      <c r="B6" s="325"/>
      <c r="C6" s="330"/>
      <c r="D6" s="326" t="str">
        <f t="shared" si="0"/>
        <v>средняя группа</v>
      </c>
    </row>
    <row r="7" spans="1:4" ht="15.75">
      <c r="A7" s="81">
        <v>6</v>
      </c>
      <c r="B7" s="325"/>
      <c r="C7" s="330"/>
      <c r="D7" s="326" t="str">
        <f t="shared" si="0"/>
        <v>средняя группа</v>
      </c>
    </row>
    <row r="8" spans="1:4" ht="15.75">
      <c r="A8" s="81">
        <v>7</v>
      </c>
      <c r="B8" s="325"/>
      <c r="C8" s="330"/>
      <c r="D8" s="326" t="str">
        <f t="shared" si="0"/>
        <v>средняя группа</v>
      </c>
    </row>
    <row r="9" spans="1:4" ht="15.75">
      <c r="A9" s="81">
        <v>8</v>
      </c>
      <c r="B9" s="325"/>
      <c r="C9" s="330"/>
      <c r="D9" s="326" t="str">
        <f t="shared" si="0"/>
        <v>средняя группа</v>
      </c>
    </row>
    <row r="10" spans="1:4" ht="15.75">
      <c r="A10" s="81">
        <v>9</v>
      </c>
      <c r="B10" s="325"/>
      <c r="C10" s="330"/>
      <c r="D10" s="326" t="str">
        <f t="shared" si="0"/>
        <v>средняя группа</v>
      </c>
    </row>
    <row r="11" spans="1:4" ht="15.75" customHeight="1">
      <c r="A11" s="81">
        <v>10</v>
      </c>
      <c r="B11" s="327"/>
      <c r="C11" s="330"/>
      <c r="D11" s="326" t="str">
        <f t="shared" si="0"/>
        <v>средняя группа</v>
      </c>
    </row>
    <row r="12" spans="1:4" ht="15.75">
      <c r="A12" s="81">
        <f t="shared" ref="A12:A36" si="1">A11+1</f>
        <v>11</v>
      </c>
      <c r="B12" s="325"/>
      <c r="C12" s="330"/>
      <c r="D12" s="326" t="str">
        <f t="shared" si="0"/>
        <v>средняя группа</v>
      </c>
    </row>
    <row r="13" spans="1:4" ht="15.75">
      <c r="A13" s="81">
        <f t="shared" si="1"/>
        <v>12</v>
      </c>
      <c r="B13" s="325"/>
      <c r="C13" s="330"/>
      <c r="D13" s="326" t="str">
        <f t="shared" si="0"/>
        <v>средняя группа</v>
      </c>
    </row>
    <row r="14" spans="1:4" ht="15.75">
      <c r="A14" s="81">
        <f t="shared" si="1"/>
        <v>13</v>
      </c>
      <c r="B14" s="325"/>
      <c r="C14" s="330"/>
      <c r="D14" s="326" t="str">
        <f t="shared" si="0"/>
        <v>средняя группа</v>
      </c>
    </row>
    <row r="15" spans="1:4" ht="15" customHeight="1">
      <c r="A15" s="81">
        <f t="shared" si="1"/>
        <v>14</v>
      </c>
      <c r="B15" s="325"/>
      <c r="C15" s="330"/>
      <c r="D15" s="326" t="str">
        <f t="shared" si="0"/>
        <v>средняя группа</v>
      </c>
    </row>
    <row r="16" spans="1:4" ht="15.75">
      <c r="A16" s="81">
        <f t="shared" si="1"/>
        <v>15</v>
      </c>
      <c r="B16" s="325"/>
      <c r="C16" s="330"/>
      <c r="D16" s="326" t="str">
        <f t="shared" si="0"/>
        <v>средняя группа</v>
      </c>
    </row>
    <row r="17" spans="1:4" ht="15.75">
      <c r="A17" s="81">
        <f t="shared" si="1"/>
        <v>16</v>
      </c>
      <c r="B17" s="325"/>
      <c r="C17" s="330"/>
      <c r="D17" s="326" t="str">
        <f t="shared" si="0"/>
        <v>средняя группа</v>
      </c>
    </row>
    <row r="18" spans="1:4" ht="15.75">
      <c r="A18" s="81">
        <f t="shared" si="1"/>
        <v>17</v>
      </c>
      <c r="B18" s="325"/>
      <c r="C18" s="330"/>
      <c r="D18" s="326" t="str">
        <f t="shared" si="0"/>
        <v>средняя группа</v>
      </c>
    </row>
    <row r="19" spans="1:4" ht="15.75">
      <c r="A19" s="81">
        <f t="shared" si="1"/>
        <v>18</v>
      </c>
      <c r="B19" s="325"/>
      <c r="C19" s="330"/>
      <c r="D19" s="326" t="str">
        <f t="shared" si="0"/>
        <v>средняя группа</v>
      </c>
    </row>
    <row r="20" spans="1:4" ht="15.75">
      <c r="A20" s="81">
        <f t="shared" si="1"/>
        <v>19</v>
      </c>
      <c r="B20" s="325"/>
      <c r="C20" s="330"/>
      <c r="D20" s="326" t="str">
        <f t="shared" si="0"/>
        <v>средняя группа</v>
      </c>
    </row>
    <row r="21" spans="1:4" ht="15.75">
      <c r="A21" s="81">
        <f t="shared" si="1"/>
        <v>20</v>
      </c>
      <c r="B21" s="325"/>
      <c r="C21" s="330"/>
      <c r="D21" s="326" t="str">
        <f t="shared" si="0"/>
        <v>средняя группа</v>
      </c>
    </row>
    <row r="22" spans="1:4" ht="15.75">
      <c r="A22" s="81">
        <v>21</v>
      </c>
      <c r="B22" s="325"/>
      <c r="C22" s="330"/>
      <c r="D22" s="326" t="str">
        <f t="shared" si="0"/>
        <v>средняя группа</v>
      </c>
    </row>
    <row r="23" spans="1:4" ht="15.75">
      <c r="A23" s="81">
        <f t="shared" si="1"/>
        <v>22</v>
      </c>
      <c r="B23" s="325"/>
      <c r="C23" s="330"/>
      <c r="D23" s="326" t="str">
        <f t="shared" si="0"/>
        <v>средняя группа</v>
      </c>
    </row>
    <row r="24" spans="1:4" ht="15.75">
      <c r="A24" s="81">
        <f t="shared" si="1"/>
        <v>23</v>
      </c>
      <c r="B24" s="325"/>
      <c r="C24" s="330"/>
      <c r="D24" s="326" t="str">
        <f t="shared" si="0"/>
        <v>средняя группа</v>
      </c>
    </row>
    <row r="25" spans="1:4" ht="15.75">
      <c r="A25" s="81">
        <f t="shared" si="1"/>
        <v>24</v>
      </c>
      <c r="B25" s="325"/>
      <c r="C25" s="330"/>
      <c r="D25" s="326" t="str">
        <f t="shared" si="0"/>
        <v>средняя группа</v>
      </c>
    </row>
    <row r="26" spans="1:4" ht="15.75">
      <c r="A26" s="81">
        <f t="shared" si="1"/>
        <v>25</v>
      </c>
      <c r="B26" s="325"/>
      <c r="C26" s="330"/>
      <c r="D26" s="326" t="str">
        <f t="shared" si="0"/>
        <v>средняя группа</v>
      </c>
    </row>
    <row r="27" spans="1:4">
      <c r="A27" s="81">
        <f t="shared" si="1"/>
        <v>26</v>
      </c>
      <c r="B27" s="328"/>
      <c r="C27" s="330"/>
      <c r="D27" s="326" t="str">
        <f t="shared" si="0"/>
        <v>средняя группа</v>
      </c>
    </row>
    <row r="28" spans="1:4">
      <c r="A28" s="81">
        <f t="shared" si="1"/>
        <v>27</v>
      </c>
      <c r="B28" s="328"/>
      <c r="C28" s="330"/>
      <c r="D28" s="326" t="str">
        <f t="shared" si="0"/>
        <v>средняя группа</v>
      </c>
    </row>
    <row r="29" spans="1:4">
      <c r="A29" s="81">
        <f t="shared" si="1"/>
        <v>28</v>
      </c>
      <c r="B29" s="328"/>
      <c r="C29" s="330"/>
      <c r="D29" s="326" t="str">
        <f t="shared" si="0"/>
        <v>средняя группа</v>
      </c>
    </row>
    <row r="30" spans="1:4">
      <c r="A30" s="81">
        <f t="shared" si="1"/>
        <v>29</v>
      </c>
      <c r="B30" s="328"/>
      <c r="C30" s="330"/>
      <c r="D30" s="326" t="str">
        <f t="shared" si="0"/>
        <v>средняя группа</v>
      </c>
    </row>
    <row r="31" spans="1:4">
      <c r="A31" s="81">
        <f t="shared" si="1"/>
        <v>30</v>
      </c>
      <c r="B31" s="328"/>
      <c r="C31" s="330"/>
      <c r="D31" s="326" t="str">
        <f t="shared" si="0"/>
        <v>средняя группа</v>
      </c>
    </row>
    <row r="32" spans="1:4">
      <c r="A32" s="81">
        <f t="shared" si="1"/>
        <v>31</v>
      </c>
      <c r="B32" s="328"/>
      <c r="C32" s="330"/>
      <c r="D32" s="326" t="str">
        <f t="shared" si="0"/>
        <v>средняя группа</v>
      </c>
    </row>
    <row r="33" spans="1:4">
      <c r="A33" s="81">
        <f t="shared" si="1"/>
        <v>32</v>
      </c>
      <c r="B33" s="328"/>
      <c r="C33" s="330"/>
      <c r="D33" s="326" t="str">
        <f t="shared" si="0"/>
        <v>средняя группа</v>
      </c>
    </row>
    <row r="34" spans="1:4">
      <c r="A34" s="81">
        <f t="shared" si="1"/>
        <v>33</v>
      </c>
      <c r="B34" s="81"/>
      <c r="C34" s="330"/>
      <c r="D34" s="326" t="str">
        <f t="shared" si="0"/>
        <v>средняя группа</v>
      </c>
    </row>
    <row r="35" spans="1:4">
      <c r="A35" s="81">
        <f t="shared" si="1"/>
        <v>34</v>
      </c>
      <c r="B35" s="81"/>
      <c r="C35" s="330"/>
      <c r="D35" s="326" t="str">
        <f t="shared" si="0"/>
        <v>средняя группа</v>
      </c>
    </row>
    <row r="36" spans="1:4">
      <c r="A36" s="81">
        <f t="shared" si="1"/>
        <v>35</v>
      </c>
      <c r="B36" s="81"/>
      <c r="C36" s="330"/>
      <c r="D36" s="326" t="str">
        <f t="shared" si="0"/>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7" t="e">
        <f>#REF!</f>
        <v>#REF!</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row>
    <row r="2" spans="1:30">
      <c r="E2" s="381" t="s">
        <v>6</v>
      </c>
      <c r="F2" s="381"/>
      <c r="G2" s="381"/>
      <c r="H2" s="381"/>
      <c r="I2" s="381"/>
      <c r="J2" s="381"/>
      <c r="K2" s="381"/>
      <c r="L2" s="381"/>
      <c r="M2" s="381"/>
      <c r="N2" s="381"/>
      <c r="O2" s="381"/>
      <c r="P2" s="381"/>
      <c r="Q2" s="381" t="s">
        <v>10</v>
      </c>
      <c r="R2" s="381"/>
      <c r="S2" s="381"/>
      <c r="T2" s="381"/>
      <c r="U2" s="381"/>
      <c r="V2" s="381"/>
      <c r="W2" s="381"/>
      <c r="X2" s="381"/>
      <c r="Y2" s="381"/>
      <c r="Z2" s="381"/>
      <c r="AA2" s="381"/>
      <c r="AB2" s="381"/>
      <c r="AC2" s="1"/>
      <c r="AD2" s="1"/>
    </row>
    <row r="3" spans="1:30">
      <c r="A3" s="1" t="str">
        <f>список!A1</f>
        <v>№</v>
      </c>
      <c r="B3" s="1" t="str">
        <f>список!B1</f>
        <v>Фамилия, имя воспитанника</v>
      </c>
      <c r="C3" s="1" t="str">
        <f>список!C1</f>
        <v xml:space="preserve">дата </v>
      </c>
      <c r="D3" s="1" t="str">
        <f>список!D1</f>
        <v>Группа</v>
      </c>
      <c r="E3" s="381">
        <v>29</v>
      </c>
      <c r="F3" s="381"/>
      <c r="G3" s="381">
        <v>30</v>
      </c>
      <c r="H3" s="381"/>
      <c r="I3" s="381">
        <v>31</v>
      </c>
      <c r="J3" s="381"/>
      <c r="K3" s="381">
        <v>32</v>
      </c>
      <c r="L3" s="381"/>
      <c r="M3" s="381">
        <v>33</v>
      </c>
      <c r="N3" s="381"/>
      <c r="O3" s="398">
        <v>34</v>
      </c>
      <c r="P3" s="399"/>
      <c r="Q3" s="382">
        <v>29</v>
      </c>
      <c r="R3" s="382"/>
      <c r="S3" s="382">
        <v>30</v>
      </c>
      <c r="T3" s="382"/>
      <c r="U3" s="382">
        <v>31</v>
      </c>
      <c r="V3" s="382"/>
      <c r="W3" s="382">
        <v>32</v>
      </c>
      <c r="X3" s="382"/>
      <c r="Y3" s="382">
        <v>33</v>
      </c>
      <c r="Z3" s="382"/>
      <c r="AA3" s="383">
        <v>34</v>
      </c>
      <c r="AB3" s="384"/>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7" t="e">
        <f>#REF!</f>
        <v>#REF!</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row>
    <row r="2" spans="1:30">
      <c r="E2" s="381" t="s">
        <v>6</v>
      </c>
      <c r="F2" s="381"/>
      <c r="G2" s="381"/>
      <c r="H2" s="381"/>
      <c r="I2" s="381"/>
      <c r="J2" s="381"/>
      <c r="K2" s="381"/>
      <c r="L2" s="381"/>
      <c r="M2" s="381"/>
      <c r="N2" s="381"/>
      <c r="O2" s="381"/>
      <c r="P2" s="381"/>
      <c r="Q2" s="381" t="s">
        <v>10</v>
      </c>
      <c r="R2" s="381"/>
      <c r="S2" s="381"/>
      <c r="T2" s="381"/>
      <c r="U2" s="381"/>
      <c r="V2" s="381"/>
      <c r="W2" s="381"/>
      <c r="X2" s="381"/>
      <c r="Y2" s="381"/>
      <c r="Z2" s="381"/>
      <c r="AA2" s="381"/>
      <c r="AB2" s="381"/>
      <c r="AC2" s="1"/>
      <c r="AD2" s="1"/>
    </row>
    <row r="3" spans="1:30">
      <c r="A3" s="1" t="str">
        <f>список!A1</f>
        <v>№</v>
      </c>
      <c r="B3" s="1" t="str">
        <f>список!B1</f>
        <v>Фамилия, имя воспитанника</v>
      </c>
      <c r="C3" s="1" t="str">
        <f>список!C1</f>
        <v xml:space="preserve">дата </v>
      </c>
      <c r="D3" s="1" t="str">
        <f>список!D1</f>
        <v>Группа</v>
      </c>
      <c r="E3" s="381">
        <v>29</v>
      </c>
      <c r="F3" s="381"/>
      <c r="G3" s="381">
        <v>30</v>
      </c>
      <c r="H3" s="381"/>
      <c r="I3" s="381">
        <v>31</v>
      </c>
      <c r="J3" s="381"/>
      <c r="K3" s="381">
        <v>32</v>
      </c>
      <c r="L3" s="381"/>
      <c r="M3" s="381">
        <v>33</v>
      </c>
      <c r="N3" s="381"/>
      <c r="O3" s="398">
        <v>34</v>
      </c>
      <c r="P3" s="399"/>
      <c r="Q3" s="382">
        <v>29</v>
      </c>
      <c r="R3" s="382"/>
      <c r="S3" s="382">
        <v>30</v>
      </c>
      <c r="T3" s="382"/>
      <c r="U3" s="382">
        <v>31</v>
      </c>
      <c r="V3" s="382"/>
      <c r="W3" s="382">
        <v>32</v>
      </c>
      <c r="X3" s="382"/>
      <c r="Y3" s="382">
        <v>33</v>
      </c>
      <c r="Z3" s="382"/>
      <c r="AA3" s="383">
        <v>34</v>
      </c>
      <c r="AB3" s="384"/>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t="str">
        <f>IF(список!C3="","",список!C3)</f>
        <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t="str">
        <f>IF(список!C4="","",список!C4)</f>
        <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t="str">
        <f>IF(список!C5="","",список!C5)</f>
        <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t="str">
        <f>IF(список!C6="","",список!C6)</f>
        <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t="str">
        <f>IF(список!C7="","",список!C7)</f>
        <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t="str">
        <f>IF(список!C9="","",список!C9)</f>
        <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t="str">
        <f>IF(список!C10="","",список!C10)</f>
        <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t="str">
        <f>IF(список!C11="","",список!C11)</f>
        <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t="str">
        <f>IF(список!C12="","",список!C12)</f>
        <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t="str">
        <f>IF(список!C13="","",список!C13)</f>
        <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t="str">
        <f>IF(список!C14="","",список!C14)</f>
        <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t="str">
        <f>IF(список!C15="","",список!C15)</f>
        <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t="str">
        <f>IF(список!C16="","",список!C16)</f>
        <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t="str">
        <f>IF(список!C17="","",список!C17)</f>
        <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t="str">
        <f>IF(список!C18="","",список!C18)</f>
        <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t="str">
        <f>IF(список!C19="","",список!C19)</f>
        <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t="str">
        <f>IF(список!C20="","",список!C20)</f>
        <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t="str">
        <f>IF(список!C21="","",список!C21)</f>
        <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t="str">
        <f>IF(список!C22="","",список!C22)</f>
        <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t="str">
        <f>IF(список!C23="","",список!C23)</f>
        <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t="str">
        <f>IF(список!C24="","",список!C24)</f>
        <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t="str">
        <f>IF(список!C25="","",список!C25)</f>
        <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t="str">
        <f>IF(список!C26="","",список!C26)</f>
        <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t="str">
        <f>IF(список!C27="","",список!C27)</f>
        <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t="str">
        <f>IF(список!C28="","",список!C28)</f>
        <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t="str">
        <f>IF(список!C29="","",список!C29)</f>
        <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t="str">
        <f>IF(список!C8="","",список!C8)</f>
        <v/>
      </c>
      <c r="C32" s="1" t="str">
        <f>IF(список!C30="","",список!C30)</f>
        <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t="str">
        <f>IF(список!C31="","",список!C31)</f>
        <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2" t="e">
        <f>#REF!</f>
        <v>#REF!</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row>
    <row r="2" spans="1:28">
      <c r="A2" s="1" t="str">
        <f>список!A1</f>
        <v>№</v>
      </c>
      <c r="B2" s="1" t="str">
        <f>список!B1</f>
        <v>Фамилия, имя воспитанника</v>
      </c>
      <c r="C2" s="1" t="str">
        <f>список!C1</f>
        <v xml:space="preserve">дата </v>
      </c>
      <c r="D2" s="1" t="str">
        <f>список!D1</f>
        <v>Группа</v>
      </c>
      <c r="E2" s="381"/>
      <c r="F2" s="381"/>
      <c r="G2" s="381"/>
      <c r="H2" s="381"/>
      <c r="I2" s="381"/>
      <c r="J2" s="381"/>
    </row>
    <row r="3" spans="1:28">
      <c r="A3" s="1">
        <f>список!A2</f>
        <v>1</v>
      </c>
      <c r="B3" s="1" t="str">
        <f>IF(список!B2="","",список!B2)</f>
        <v/>
      </c>
      <c r="C3" s="1" t="str">
        <f>IF(список!C2="","",список!C2)</f>
        <v/>
      </c>
      <c r="D3" s="13" t="str">
        <f>IF(список!D2="","",список!D2)</f>
        <v>средняя группа</v>
      </c>
      <c r="E3" s="381">
        <f>'[1]сырые баллы'!AM3</f>
        <v>35</v>
      </c>
      <c r="F3" s="381"/>
      <c r="G3" s="381">
        <f>'[1]сырые баллы'!AN3</f>
        <v>36</v>
      </c>
      <c r="H3" s="381"/>
      <c r="I3" s="381">
        <f>'[1]сырые баллы'!AO3</f>
        <v>37</v>
      </c>
      <c r="J3" s="381"/>
      <c r="L3" s="400" t="s">
        <v>5</v>
      </c>
      <c r="M3" s="403"/>
    </row>
    <row r="4" spans="1:28">
      <c r="A4" s="1">
        <f>список!A3</f>
        <v>2</v>
      </c>
      <c r="B4" s="1" t="str">
        <f>IF(список!B3="","",список!B3)</f>
        <v/>
      </c>
      <c r="C4" s="1" t="str">
        <f>IF(список!C3="","",список!C3)</f>
        <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0" t="e">
        <f>IF(K4="","",IF(K4&gt;=24,"6 уровень",IF(AND(K4&gt;=18,K4&lt;24),"5 уровень",IF(AND(K4&gt;=13,K4&lt;18),"4 уровень",IF(AND(K4&gt;=9,K4&lt;13),"3 уровень",IF(AND(K4&gt;=3,K4&lt;9),"2 уровень","1 уровень"))))))</f>
        <v>#REF!</v>
      </c>
      <c r="M4" s="401"/>
    </row>
    <row r="5" spans="1:28">
      <c r="A5" s="1">
        <f>список!A4</f>
        <v>3</v>
      </c>
      <c r="B5" s="1" t="str">
        <f>IF(список!B4="","",список!B4)</f>
        <v/>
      </c>
      <c r="C5" s="1" t="str">
        <f>IF(список!C4="","",список!C4)</f>
        <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0" t="e">
        <f t="shared" ref="L5:L33" si="4">IF(K5="","",IF(K5&gt;=24,"6 уровень",IF(AND(K5&gt;=18,K5&lt;24),"5 уровень",IF(AND(K5&gt;=13,K5&lt;18),"4 уровень",IF(AND(K5&gt;=9,K5&lt;13),"3 уровень",IF(AND(K5&gt;=3,K5&lt;9),"2 уровень","1 уровень"))))))</f>
        <v>#REF!</v>
      </c>
      <c r="M5" s="401"/>
    </row>
    <row r="6" spans="1:28">
      <c r="A6" s="1">
        <f>список!A5</f>
        <v>4</v>
      </c>
      <c r="B6" s="1" t="str">
        <f>IF(список!B5="","",список!B5)</f>
        <v/>
      </c>
      <c r="C6" s="1" t="str">
        <f>IF(список!C5="","",список!C5)</f>
        <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400" t="e">
        <f t="shared" si="4"/>
        <v>#REF!</v>
      </c>
      <c r="M6" s="401"/>
    </row>
    <row r="7" spans="1:28">
      <c r="A7" s="1">
        <f>список!A6</f>
        <v>5</v>
      </c>
      <c r="B7" s="1" t="str">
        <f>IF(список!B6="","",список!B6)</f>
        <v/>
      </c>
      <c r="C7" s="1" t="str">
        <f>IF(список!C6="","",список!C6)</f>
        <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400" t="e">
        <f t="shared" si="4"/>
        <v>#REF!</v>
      </c>
      <c r="M7" s="401"/>
    </row>
    <row r="8" spans="1:28">
      <c r="A8" s="1">
        <f>список!A7</f>
        <v>6</v>
      </c>
      <c r="B8" s="1" t="str">
        <f>IF(список!B7="","",список!B7)</f>
        <v/>
      </c>
      <c r="C8" s="1" t="str">
        <f>IF(список!C7="","",список!C7)</f>
        <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400" t="e">
        <f t="shared" si="4"/>
        <v>#REF!</v>
      </c>
      <c r="M8" s="401"/>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400" t="e">
        <f t="shared" si="4"/>
        <v>#REF!</v>
      </c>
      <c r="M9" s="401"/>
    </row>
    <row r="10" spans="1:28">
      <c r="A10" s="1">
        <f>список!A9</f>
        <v>8</v>
      </c>
      <c r="B10" s="1" t="str">
        <f>IF(список!B9="","",список!B9)</f>
        <v/>
      </c>
      <c r="C10" s="1" t="str">
        <f>IF(список!C9="","",список!C9)</f>
        <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400" t="e">
        <f t="shared" si="4"/>
        <v>#REF!</v>
      </c>
      <c r="M10" s="401"/>
    </row>
    <row r="11" spans="1:28">
      <c r="A11" s="1">
        <f>список!A10</f>
        <v>9</v>
      </c>
      <c r="B11" s="1" t="str">
        <f>IF(список!B10="","",список!B10)</f>
        <v/>
      </c>
      <c r="C11" s="1" t="str">
        <f>IF(список!C10="","",список!C10)</f>
        <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400" t="e">
        <f t="shared" si="4"/>
        <v>#REF!</v>
      </c>
      <c r="M11" s="401"/>
    </row>
    <row r="12" spans="1:28">
      <c r="A12" s="1">
        <f>список!A11</f>
        <v>10</v>
      </c>
      <c r="B12" s="1" t="str">
        <f>IF(список!B11="","",список!B11)</f>
        <v/>
      </c>
      <c r="C12" s="1" t="str">
        <f>IF(список!C11="","",список!C11)</f>
        <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400" t="e">
        <f t="shared" si="4"/>
        <v>#REF!</v>
      </c>
      <c r="M12" s="401"/>
    </row>
    <row r="13" spans="1:28">
      <c r="A13" s="1">
        <f>список!A12</f>
        <v>11</v>
      </c>
      <c r="B13" s="1" t="str">
        <f>IF(список!B12="","",список!B12)</f>
        <v/>
      </c>
      <c r="C13" s="1" t="str">
        <f>IF(список!C12="","",список!C12)</f>
        <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400" t="e">
        <f t="shared" si="4"/>
        <v>#REF!</v>
      </c>
      <c r="M13" s="401"/>
    </row>
    <row r="14" spans="1:28">
      <c r="A14" s="1">
        <f>список!A13</f>
        <v>12</v>
      </c>
      <c r="B14" s="1" t="str">
        <f>IF(список!B13="","",список!B13)</f>
        <v/>
      </c>
      <c r="C14" s="1" t="str">
        <f>IF(список!C13="","",список!C13)</f>
        <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400" t="e">
        <f t="shared" si="4"/>
        <v>#REF!</v>
      </c>
      <c r="M14" s="401"/>
    </row>
    <row r="15" spans="1:28">
      <c r="A15" s="1">
        <f>список!A14</f>
        <v>13</v>
      </c>
      <c r="B15" s="1" t="str">
        <f>IF(список!B14="","",список!B14)</f>
        <v/>
      </c>
      <c r="C15" s="1" t="str">
        <f>IF(список!C14="","",список!C14)</f>
        <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400" t="e">
        <f t="shared" si="4"/>
        <v>#REF!</v>
      </c>
      <c r="M15" s="401"/>
    </row>
    <row r="16" spans="1:28">
      <c r="A16" s="1">
        <f>список!A15</f>
        <v>14</v>
      </c>
      <c r="B16" s="1" t="str">
        <f>IF(список!B15="","",список!B15)</f>
        <v/>
      </c>
      <c r="C16" s="1" t="str">
        <f>IF(список!C15="","",список!C15)</f>
        <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400" t="e">
        <f t="shared" si="4"/>
        <v>#REF!</v>
      </c>
      <c r="M16" s="401"/>
    </row>
    <row r="17" spans="1:13">
      <c r="A17" s="1">
        <f>список!A16</f>
        <v>15</v>
      </c>
      <c r="B17" s="1" t="str">
        <f>IF(список!B16="","",список!B16)</f>
        <v/>
      </c>
      <c r="C17" s="1" t="str">
        <f>IF(список!C16="","",список!C16)</f>
        <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400" t="e">
        <f t="shared" si="4"/>
        <v>#REF!</v>
      </c>
      <c r="M17" s="401"/>
    </row>
    <row r="18" spans="1:13">
      <c r="A18" s="1">
        <f>список!A17</f>
        <v>16</v>
      </c>
      <c r="B18" s="1" t="str">
        <f>IF(список!B17="","",список!B17)</f>
        <v/>
      </c>
      <c r="C18" s="1" t="str">
        <f>IF(список!C17="","",список!C17)</f>
        <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400" t="e">
        <f t="shared" si="4"/>
        <v>#REF!</v>
      </c>
      <c r="M18" s="401"/>
    </row>
    <row r="19" spans="1:13">
      <c r="A19" s="1">
        <f>список!A18</f>
        <v>17</v>
      </c>
      <c r="B19" s="1" t="str">
        <f>IF(список!B18="","",список!B18)</f>
        <v/>
      </c>
      <c r="C19" s="1" t="str">
        <f>IF(список!C18="","",список!C18)</f>
        <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400" t="e">
        <f t="shared" si="4"/>
        <v>#REF!</v>
      </c>
      <c r="M19" s="401"/>
    </row>
    <row r="20" spans="1:13">
      <c r="A20" s="1">
        <f>список!A19</f>
        <v>18</v>
      </c>
      <c r="B20" s="1" t="str">
        <f>IF(список!B19="","",список!B19)</f>
        <v/>
      </c>
      <c r="C20" s="1" t="str">
        <f>IF(список!C19="","",список!C19)</f>
        <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400" t="e">
        <f t="shared" si="4"/>
        <v>#REF!</v>
      </c>
      <c r="M20" s="401"/>
    </row>
    <row r="21" spans="1:13">
      <c r="A21" s="1">
        <f>список!A20</f>
        <v>19</v>
      </c>
      <c r="B21" s="1" t="str">
        <f>IF(список!B20="","",список!B20)</f>
        <v/>
      </c>
      <c r="C21" s="1" t="str">
        <f>IF(список!C20="","",список!C20)</f>
        <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400" t="e">
        <f t="shared" si="4"/>
        <v>#REF!</v>
      </c>
      <c r="M21" s="401"/>
    </row>
    <row r="22" spans="1:13">
      <c r="A22" s="1">
        <f>список!A21</f>
        <v>20</v>
      </c>
      <c r="B22" s="1" t="str">
        <f>IF(список!B21="","",список!B21)</f>
        <v/>
      </c>
      <c r="C22" s="1" t="str">
        <f>IF(список!C21="","",список!C21)</f>
        <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400" t="e">
        <f t="shared" si="4"/>
        <v>#REF!</v>
      </c>
      <c r="M22" s="401"/>
    </row>
    <row r="23" spans="1:13">
      <c r="A23" s="1">
        <f>список!A22</f>
        <v>21</v>
      </c>
      <c r="B23" s="1" t="str">
        <f>IF(список!B22="","",список!B22)</f>
        <v/>
      </c>
      <c r="C23" s="1" t="str">
        <f>IF(список!C22="","",список!C22)</f>
        <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400" t="e">
        <f t="shared" si="4"/>
        <v>#REF!</v>
      </c>
      <c r="M23" s="401"/>
    </row>
    <row r="24" spans="1:13">
      <c r="A24" s="1">
        <f>список!A23</f>
        <v>22</v>
      </c>
      <c r="B24" s="1" t="str">
        <f>IF(список!B23="","",список!B23)</f>
        <v/>
      </c>
      <c r="C24" s="1" t="str">
        <f>IF(список!C23="","",список!C23)</f>
        <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400" t="e">
        <f t="shared" si="4"/>
        <v>#REF!</v>
      </c>
      <c r="M24" s="401"/>
    </row>
    <row r="25" spans="1:13">
      <c r="A25" s="1">
        <f>список!A24</f>
        <v>23</v>
      </c>
      <c r="B25" s="1" t="str">
        <f>IF(список!B24="","",список!B24)</f>
        <v/>
      </c>
      <c r="C25" s="1" t="str">
        <f>IF(список!C24="","",список!C24)</f>
        <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400" t="e">
        <f t="shared" si="4"/>
        <v>#REF!</v>
      </c>
      <c r="M25" s="401"/>
    </row>
    <row r="26" spans="1:13">
      <c r="A26" s="1">
        <f>список!A25</f>
        <v>24</v>
      </c>
      <c r="B26" s="1" t="str">
        <f>IF(список!B25="","",список!B25)</f>
        <v/>
      </c>
      <c r="C26" s="1" t="str">
        <f>IF(список!C25="","",список!C25)</f>
        <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400" t="e">
        <f t="shared" si="4"/>
        <v>#REF!</v>
      </c>
      <c r="M26" s="401"/>
    </row>
    <row r="27" spans="1:13">
      <c r="A27" s="1">
        <f>список!A26</f>
        <v>25</v>
      </c>
      <c r="B27" s="1" t="str">
        <f>IF(список!B26="","",список!B26)</f>
        <v/>
      </c>
      <c r="C27" s="1" t="str">
        <f>IF(список!C26="","",список!C26)</f>
        <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400" t="e">
        <f t="shared" si="4"/>
        <v>#REF!</v>
      </c>
      <c r="M27" s="401"/>
    </row>
    <row r="28" spans="1:13">
      <c r="A28" s="1">
        <f>список!A27</f>
        <v>26</v>
      </c>
      <c r="B28" s="1" t="str">
        <f>IF(список!B27="","",список!B27)</f>
        <v/>
      </c>
      <c r="C28" s="1" t="str">
        <f>IF(список!C27="","",список!C27)</f>
        <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400" t="e">
        <f t="shared" si="4"/>
        <v>#REF!</v>
      </c>
      <c r="M28" s="401"/>
    </row>
    <row r="29" spans="1:13">
      <c r="A29" s="1">
        <f>список!A28</f>
        <v>27</v>
      </c>
      <c r="B29" s="1" t="str">
        <f>IF(список!B28="","",список!B28)</f>
        <v/>
      </c>
      <c r="C29" s="1" t="str">
        <f>IF(список!C28="","",список!C28)</f>
        <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400" t="e">
        <f t="shared" si="4"/>
        <v>#REF!</v>
      </c>
      <c r="M29" s="401"/>
    </row>
    <row r="30" spans="1:13">
      <c r="A30" s="1">
        <f>список!A29</f>
        <v>28</v>
      </c>
      <c r="B30" s="1" t="str">
        <f>IF(список!B29="","",список!B29)</f>
        <v/>
      </c>
      <c r="C30" s="1" t="str">
        <f>IF(список!C29="","",список!C29)</f>
        <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400" t="e">
        <f t="shared" si="4"/>
        <v>#REF!</v>
      </c>
      <c r="M30" s="401"/>
    </row>
    <row r="31" spans="1:13">
      <c r="A31" s="1">
        <f>список!A30</f>
        <v>29</v>
      </c>
      <c r="B31" s="1" t="str">
        <f>IF(список!C8="","",список!C8)</f>
        <v/>
      </c>
      <c r="C31" s="1" t="str">
        <f>IF(список!C30="","",список!C30)</f>
        <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400" t="e">
        <f t="shared" si="4"/>
        <v>#REF!</v>
      </c>
      <c r="M31" s="401"/>
    </row>
    <row r="32" spans="1:13">
      <c r="A32" s="1">
        <f>список!A31</f>
        <v>30</v>
      </c>
      <c r="B32" s="1" t="str">
        <f>IF(список!B31="","",список!B31)</f>
        <v/>
      </c>
      <c r="C32" s="1" t="str">
        <f>IF(список!C31="","",список!C31)</f>
        <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400" t="e">
        <f t="shared" si="4"/>
        <v>#REF!</v>
      </c>
      <c r="M32" s="401"/>
    </row>
    <row r="33" spans="1:13">
      <c r="A33" s="1">
        <f>список!A32</f>
        <v>31</v>
      </c>
      <c r="B33" s="1" t="str">
        <f>IF(список!B32="","",список!B32)</f>
        <v/>
      </c>
      <c r="C33" s="1" t="str">
        <f>IF(список!C32="","",список!C32)</f>
        <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400" t="e">
        <f t="shared" si="4"/>
        <v>#REF!</v>
      </c>
      <c r="M33" s="401"/>
    </row>
    <row r="34" spans="1:13">
      <c r="K34" s="2"/>
      <c r="L34" s="400"/>
      <c r="M34" s="401"/>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2" t="e">
        <f>#REF!</f>
        <v>#REF!</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row>
    <row r="2" spans="1:28">
      <c r="A2" s="1" t="str">
        <f>список!A1</f>
        <v>№</v>
      </c>
      <c r="B2" s="1" t="str">
        <f>список!B1</f>
        <v>Фамилия, имя воспитанника</v>
      </c>
      <c r="C2" s="1" t="str">
        <f>список!C1</f>
        <v xml:space="preserve">дата </v>
      </c>
      <c r="D2" s="1" t="str">
        <f>список!D1</f>
        <v>Группа</v>
      </c>
      <c r="E2" s="381"/>
      <c r="F2" s="381"/>
      <c r="G2" s="381"/>
      <c r="H2" s="381"/>
      <c r="I2" s="381"/>
      <c r="J2" s="381"/>
    </row>
    <row r="3" spans="1:28">
      <c r="A3" s="1">
        <f>список!A2</f>
        <v>1</v>
      </c>
      <c r="B3" s="1" t="str">
        <f>IF(список!B2="","",список!B2)</f>
        <v/>
      </c>
      <c r="C3" s="1" t="str">
        <f>IF(список!C2="","",список!C2)</f>
        <v/>
      </c>
      <c r="D3" s="13" t="str">
        <f>IF(список!D2="","",список!D2)</f>
        <v>средняя группа</v>
      </c>
      <c r="E3" s="381">
        <f>'[1]сырые баллы'!AM3</f>
        <v>35</v>
      </c>
      <c r="F3" s="381"/>
      <c r="G3" s="381">
        <f>'[1]сырые баллы'!AN3</f>
        <v>36</v>
      </c>
      <c r="H3" s="381"/>
      <c r="I3" s="381">
        <f>'[1]сырые баллы'!AO3</f>
        <v>37</v>
      </c>
      <c r="J3" s="381"/>
      <c r="L3" s="400" t="s">
        <v>5</v>
      </c>
      <c r="M3" s="403"/>
    </row>
    <row r="4" spans="1:28">
      <c r="A4" s="1">
        <f>список!A3</f>
        <v>2</v>
      </c>
      <c r="B4" s="1" t="str">
        <f>IF(список!B3="","",список!B3)</f>
        <v/>
      </c>
      <c r="C4" s="1" t="str">
        <f>IF(список!C3="","",список!C3)</f>
        <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0" t="e">
        <f>IF(K4="","",IF(K4&gt;=24,"6 уровень",IF(AND(K4&gt;=18,K4&lt;24),"5 уровень",IF(AND(K4&gt;=13,K4&lt;18),"4 уровень",IF(AND(K4&gt;=9,K4&lt;13),"3 уровень",IF(AND(K4&gt;=3,K4&lt;9),"2 уровень","1 уровень"))))))</f>
        <v>#REF!</v>
      </c>
      <c r="M4" s="401"/>
    </row>
    <row r="5" spans="1:28">
      <c r="A5" s="1">
        <f>список!A4</f>
        <v>3</v>
      </c>
      <c r="B5" s="1" t="str">
        <f>IF(список!B4="","",список!B4)</f>
        <v/>
      </c>
      <c r="C5" s="1" t="str">
        <f>IF(список!C4="","",список!C4)</f>
        <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0" t="e">
        <f t="shared" ref="L5:L33" si="4">IF(K5="","",IF(K5&gt;=24,"6 уровень",IF(AND(K5&gt;=18,K5&lt;24),"5 уровень",IF(AND(K5&gt;=13,K5&lt;18),"4 уровень",IF(AND(K5&gt;=9,K5&lt;13),"3 уровень",IF(AND(K5&gt;=3,K5&lt;9),"2 уровень","1 уровень"))))))</f>
        <v>#REF!</v>
      </c>
      <c r="M5" s="401"/>
    </row>
    <row r="6" spans="1:28">
      <c r="A6" s="1">
        <f>список!A5</f>
        <v>4</v>
      </c>
      <c r="B6" s="1" t="str">
        <f>IF(список!B5="","",список!B5)</f>
        <v/>
      </c>
      <c r="C6" s="1" t="str">
        <f>IF(список!C5="","",список!C5)</f>
        <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400" t="e">
        <f t="shared" si="4"/>
        <v>#REF!</v>
      </c>
      <c r="M6" s="401"/>
    </row>
    <row r="7" spans="1:28">
      <c r="A7" s="1">
        <f>список!A6</f>
        <v>5</v>
      </c>
      <c r="B7" s="1" t="str">
        <f>IF(список!B6="","",список!B6)</f>
        <v/>
      </c>
      <c r="C7" s="1" t="str">
        <f>IF(список!C6="","",список!C6)</f>
        <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400" t="e">
        <f t="shared" si="4"/>
        <v>#REF!</v>
      </c>
      <c r="M7" s="401"/>
    </row>
    <row r="8" spans="1:28">
      <c r="A8" s="1">
        <f>список!A7</f>
        <v>6</v>
      </c>
      <c r="B8" s="1" t="str">
        <f>IF(список!B7="","",список!B7)</f>
        <v/>
      </c>
      <c r="C8" s="1" t="str">
        <f>IF(список!C7="","",список!C7)</f>
        <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400" t="e">
        <f t="shared" si="4"/>
        <v>#REF!</v>
      </c>
      <c r="M8" s="401"/>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400" t="e">
        <f t="shared" si="4"/>
        <v>#REF!</v>
      </c>
      <c r="M9" s="401"/>
    </row>
    <row r="10" spans="1:28">
      <c r="A10" s="1">
        <f>список!A9</f>
        <v>8</v>
      </c>
      <c r="B10" s="1" t="str">
        <f>IF(список!B9="","",список!B9)</f>
        <v/>
      </c>
      <c r="C10" s="1" t="str">
        <f>IF(список!C9="","",список!C9)</f>
        <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400" t="e">
        <f t="shared" si="4"/>
        <v>#REF!</v>
      </c>
      <c r="M10" s="401"/>
    </row>
    <row r="11" spans="1:28">
      <c r="A11" s="1">
        <f>список!A10</f>
        <v>9</v>
      </c>
      <c r="B11" s="1" t="str">
        <f>IF(список!B10="","",список!B10)</f>
        <v/>
      </c>
      <c r="C11" s="1" t="str">
        <f>IF(список!C10="","",список!C10)</f>
        <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400" t="e">
        <f t="shared" si="4"/>
        <v>#REF!</v>
      </c>
      <c r="M11" s="401"/>
    </row>
    <row r="12" spans="1:28">
      <c r="A12" s="1">
        <f>список!A11</f>
        <v>10</v>
      </c>
      <c r="B12" s="1" t="str">
        <f>IF(список!B11="","",список!B11)</f>
        <v/>
      </c>
      <c r="C12" s="1" t="str">
        <f>IF(список!C11="","",список!C11)</f>
        <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400" t="e">
        <f t="shared" si="4"/>
        <v>#REF!</v>
      </c>
      <c r="M12" s="401"/>
    </row>
    <row r="13" spans="1:28">
      <c r="A13" s="1">
        <f>список!A12</f>
        <v>11</v>
      </c>
      <c r="B13" s="1" t="str">
        <f>IF(список!B12="","",список!B12)</f>
        <v/>
      </c>
      <c r="C13" s="1" t="str">
        <f>IF(список!C12="","",список!C12)</f>
        <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400" t="e">
        <f t="shared" si="4"/>
        <v>#REF!</v>
      </c>
      <c r="M13" s="401"/>
    </row>
    <row r="14" spans="1:28">
      <c r="A14" s="1">
        <f>список!A13</f>
        <v>12</v>
      </c>
      <c r="B14" s="1" t="str">
        <f>IF(список!B13="","",список!B13)</f>
        <v/>
      </c>
      <c r="C14" s="1" t="str">
        <f>IF(список!C13="","",список!C13)</f>
        <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400" t="e">
        <f t="shared" si="4"/>
        <v>#REF!</v>
      </c>
      <c r="M14" s="401"/>
    </row>
    <row r="15" spans="1:28">
      <c r="A15" s="1">
        <f>список!A14</f>
        <v>13</v>
      </c>
      <c r="B15" s="1" t="str">
        <f>IF(список!B14="","",список!B14)</f>
        <v/>
      </c>
      <c r="C15" s="1" t="str">
        <f>IF(список!C14="","",список!C14)</f>
        <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400" t="e">
        <f t="shared" si="4"/>
        <v>#REF!</v>
      </c>
      <c r="M15" s="401"/>
    </row>
    <row r="16" spans="1:28">
      <c r="A16" s="1">
        <f>список!A15</f>
        <v>14</v>
      </c>
      <c r="B16" s="1" t="str">
        <f>IF(список!B15="","",список!B15)</f>
        <v/>
      </c>
      <c r="C16" s="1" t="str">
        <f>IF(список!C15="","",список!C15)</f>
        <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400" t="e">
        <f t="shared" si="4"/>
        <v>#REF!</v>
      </c>
      <c r="M16" s="401"/>
    </row>
    <row r="17" spans="1:13">
      <c r="A17" s="1">
        <f>список!A16</f>
        <v>15</v>
      </c>
      <c r="B17" s="1" t="str">
        <f>IF(список!B16="","",список!B16)</f>
        <v/>
      </c>
      <c r="C17" s="1" t="str">
        <f>IF(список!C16="","",список!C16)</f>
        <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400" t="e">
        <f t="shared" si="4"/>
        <v>#REF!</v>
      </c>
      <c r="M17" s="401"/>
    </row>
    <row r="18" spans="1:13">
      <c r="A18" s="1">
        <f>список!A17</f>
        <v>16</v>
      </c>
      <c r="B18" s="1" t="str">
        <f>IF(список!B17="","",список!B17)</f>
        <v/>
      </c>
      <c r="C18" s="1" t="str">
        <f>IF(список!C17="","",список!C17)</f>
        <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400" t="e">
        <f t="shared" si="4"/>
        <v>#REF!</v>
      </c>
      <c r="M18" s="401"/>
    </row>
    <row r="19" spans="1:13">
      <c r="A19" s="1">
        <f>список!A18</f>
        <v>17</v>
      </c>
      <c r="B19" s="1" t="str">
        <f>IF(список!B18="","",список!B18)</f>
        <v/>
      </c>
      <c r="C19" s="1" t="str">
        <f>IF(список!C18="","",список!C18)</f>
        <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400" t="e">
        <f t="shared" si="4"/>
        <v>#REF!</v>
      </c>
      <c r="M19" s="401"/>
    </row>
    <row r="20" spans="1:13">
      <c r="A20" s="1">
        <f>список!A19</f>
        <v>18</v>
      </c>
      <c r="B20" s="1" t="str">
        <f>IF(список!B19="","",список!B19)</f>
        <v/>
      </c>
      <c r="C20" s="1" t="str">
        <f>IF(список!C19="","",список!C19)</f>
        <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400" t="e">
        <f t="shared" si="4"/>
        <v>#REF!</v>
      </c>
      <c r="M20" s="401"/>
    </row>
    <row r="21" spans="1:13">
      <c r="A21" s="1">
        <f>список!A20</f>
        <v>19</v>
      </c>
      <c r="B21" s="1" t="str">
        <f>IF(список!B20="","",список!B20)</f>
        <v/>
      </c>
      <c r="C21" s="1" t="str">
        <f>IF(список!C20="","",список!C20)</f>
        <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400" t="e">
        <f t="shared" si="4"/>
        <v>#REF!</v>
      </c>
      <c r="M21" s="401"/>
    </row>
    <row r="22" spans="1:13">
      <c r="A22" s="1">
        <f>список!A21</f>
        <v>20</v>
      </c>
      <c r="B22" s="1" t="str">
        <f>IF(список!B21="","",список!B21)</f>
        <v/>
      </c>
      <c r="C22" s="1" t="str">
        <f>IF(список!C21="","",список!C21)</f>
        <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400" t="e">
        <f t="shared" si="4"/>
        <v>#REF!</v>
      </c>
      <c r="M22" s="401"/>
    </row>
    <row r="23" spans="1:13">
      <c r="A23" s="1">
        <f>список!A22</f>
        <v>21</v>
      </c>
      <c r="B23" s="1" t="str">
        <f>IF(список!B22="","",список!B22)</f>
        <v/>
      </c>
      <c r="C23" s="1" t="str">
        <f>IF(список!C22="","",список!C22)</f>
        <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400" t="e">
        <f t="shared" si="4"/>
        <v>#REF!</v>
      </c>
      <c r="M23" s="401"/>
    </row>
    <row r="24" spans="1:13">
      <c r="A24" s="1">
        <f>список!A23</f>
        <v>22</v>
      </c>
      <c r="B24" s="1" t="str">
        <f>IF(список!B23="","",список!B23)</f>
        <v/>
      </c>
      <c r="C24" s="1" t="str">
        <f>IF(список!C23="","",список!C23)</f>
        <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400" t="e">
        <f t="shared" si="4"/>
        <v>#REF!</v>
      </c>
      <c r="M24" s="401"/>
    </row>
    <row r="25" spans="1:13">
      <c r="A25" s="1">
        <f>список!A24</f>
        <v>23</v>
      </c>
      <c r="B25" s="1" t="str">
        <f>IF(список!B24="","",список!B24)</f>
        <v/>
      </c>
      <c r="C25" s="1" t="str">
        <f>IF(список!C24="","",список!C24)</f>
        <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400" t="e">
        <f t="shared" si="4"/>
        <v>#REF!</v>
      </c>
      <c r="M25" s="401"/>
    </row>
    <row r="26" spans="1:13">
      <c r="A26" s="1">
        <f>список!A25</f>
        <v>24</v>
      </c>
      <c r="B26" s="1" t="str">
        <f>IF(список!B25="","",список!B25)</f>
        <v/>
      </c>
      <c r="C26" s="1" t="str">
        <f>IF(список!C25="","",список!C25)</f>
        <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400" t="e">
        <f t="shared" si="4"/>
        <v>#REF!</v>
      </c>
      <c r="M26" s="401"/>
    </row>
    <row r="27" spans="1:13">
      <c r="A27" s="1">
        <f>список!A26</f>
        <v>25</v>
      </c>
      <c r="B27" s="1" t="str">
        <f>IF(список!B26="","",список!B26)</f>
        <v/>
      </c>
      <c r="C27" s="1" t="str">
        <f>IF(список!C26="","",список!C26)</f>
        <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400" t="e">
        <f t="shared" si="4"/>
        <v>#REF!</v>
      </c>
      <c r="M27" s="401"/>
    </row>
    <row r="28" spans="1:13">
      <c r="A28" s="1">
        <f>список!A27</f>
        <v>26</v>
      </c>
      <c r="B28" s="1" t="str">
        <f>IF(список!B27="","",список!B27)</f>
        <v/>
      </c>
      <c r="C28" s="1" t="str">
        <f>IF(список!C27="","",список!C27)</f>
        <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400" t="e">
        <f t="shared" si="4"/>
        <v>#REF!</v>
      </c>
      <c r="M28" s="401"/>
    </row>
    <row r="29" spans="1:13">
      <c r="A29" s="1">
        <f>список!A28</f>
        <v>27</v>
      </c>
      <c r="B29" s="1" t="str">
        <f>IF(список!B28="","",список!B28)</f>
        <v/>
      </c>
      <c r="C29" s="1" t="str">
        <f>IF(список!C28="","",список!C28)</f>
        <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400" t="e">
        <f t="shared" si="4"/>
        <v>#REF!</v>
      </c>
      <c r="M29" s="401"/>
    </row>
    <row r="30" spans="1:13">
      <c r="A30" s="1">
        <f>список!A29</f>
        <v>28</v>
      </c>
      <c r="B30" s="1" t="str">
        <f>IF(список!B29="","",список!B29)</f>
        <v/>
      </c>
      <c r="C30" s="1" t="str">
        <f>IF(список!C29="","",список!C29)</f>
        <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400" t="e">
        <f t="shared" si="4"/>
        <v>#REF!</v>
      </c>
      <c r="M30" s="401"/>
    </row>
    <row r="31" spans="1:13">
      <c r="A31" s="1">
        <f>список!A30</f>
        <v>29</v>
      </c>
      <c r="B31" s="1" t="str">
        <f>IF(список!C8="","",список!C8)</f>
        <v/>
      </c>
      <c r="C31" s="1" t="str">
        <f>IF(список!C30="","",список!C30)</f>
        <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400" t="e">
        <f t="shared" si="4"/>
        <v>#REF!</v>
      </c>
      <c r="M31" s="401"/>
    </row>
    <row r="32" spans="1:13">
      <c r="A32" s="1">
        <f>список!A31</f>
        <v>30</v>
      </c>
      <c r="B32" s="1" t="str">
        <f>IF(список!B31="","",список!B31)</f>
        <v/>
      </c>
      <c r="C32" s="1" t="str">
        <f>IF(список!C31="","",список!C31)</f>
        <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400" t="e">
        <f t="shared" si="4"/>
        <v>#REF!</v>
      </c>
      <c r="M32" s="401"/>
    </row>
    <row r="33" spans="1:13">
      <c r="A33" s="1">
        <f>список!A32</f>
        <v>31</v>
      </c>
      <c r="B33" s="1" t="str">
        <f>IF(список!B32="","",список!B32)</f>
        <v/>
      </c>
      <c r="C33" s="1" t="str">
        <f>IF(список!C32="","",список!C32)</f>
        <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400" t="e">
        <f t="shared" si="4"/>
        <v>#REF!</v>
      </c>
      <c r="M33" s="401"/>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H18" zoomScale="70" zoomScaleNormal="70" workbookViewId="0">
      <selection activeCell="AA34" sqref="AA5:AB34"/>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45" t="s">
        <v>133</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111"/>
      <c r="AB1" s="111"/>
      <c r="AC1" s="112"/>
      <c r="AD1" s="112"/>
    </row>
    <row r="2" spans="1:32" ht="43.5" customHeight="1">
      <c r="A2" s="88"/>
      <c r="B2" s="88"/>
      <c r="C2" s="88"/>
      <c r="D2" s="336" t="s">
        <v>131</v>
      </c>
      <c r="E2" s="336"/>
      <c r="F2" s="336"/>
      <c r="G2" s="336"/>
      <c r="H2" s="336"/>
      <c r="I2" s="336"/>
      <c r="J2" s="336"/>
      <c r="K2" s="336"/>
      <c r="L2" s="336"/>
      <c r="M2" s="336"/>
      <c r="N2" s="336"/>
      <c r="O2" s="336"/>
      <c r="P2" s="336"/>
      <c r="Q2" s="336"/>
      <c r="R2" s="336"/>
      <c r="S2" s="336"/>
      <c r="T2" s="336" t="s">
        <v>132</v>
      </c>
      <c r="U2" s="336"/>
      <c r="V2" s="336"/>
      <c r="W2" s="336"/>
      <c r="X2" s="336"/>
      <c r="Y2" s="336"/>
      <c r="Z2" s="336"/>
      <c r="AA2" s="352" t="s">
        <v>213</v>
      </c>
      <c r="AB2" s="353"/>
      <c r="AC2" s="353"/>
      <c r="AD2" s="354"/>
      <c r="AE2" s="331"/>
      <c r="AF2" s="331"/>
    </row>
    <row r="3" spans="1:32" ht="43.5" customHeight="1">
      <c r="A3" s="337" t="str">
        <f>список!A1</f>
        <v>№</v>
      </c>
      <c r="B3" s="355" t="str">
        <f>список!B1</f>
        <v>Фамилия, имя воспитанника</v>
      </c>
      <c r="C3" s="358" t="str">
        <f>список!C1</f>
        <v xml:space="preserve">дата </v>
      </c>
      <c r="D3" s="352" t="s">
        <v>134</v>
      </c>
      <c r="E3" s="353"/>
      <c r="F3" s="353"/>
      <c r="G3" s="354"/>
      <c r="H3" s="336" t="s">
        <v>135</v>
      </c>
      <c r="I3" s="336"/>
      <c r="J3" s="336"/>
      <c r="K3" s="336" t="s">
        <v>205</v>
      </c>
      <c r="L3" s="336"/>
      <c r="M3" s="336"/>
      <c r="N3" s="336"/>
      <c r="O3" s="336"/>
      <c r="P3" s="336"/>
      <c r="Q3" s="336"/>
      <c r="R3" s="331" t="s">
        <v>0</v>
      </c>
      <c r="S3" s="331"/>
      <c r="T3" s="410" t="s">
        <v>212</v>
      </c>
      <c r="U3" s="410" t="s">
        <v>233</v>
      </c>
      <c r="V3" s="410" t="s">
        <v>264</v>
      </c>
      <c r="W3" s="410" t="s">
        <v>234</v>
      </c>
      <c r="X3" s="410" t="s">
        <v>235</v>
      </c>
      <c r="Y3" s="404" t="s">
        <v>0</v>
      </c>
      <c r="Z3" s="405"/>
      <c r="AA3" s="410" t="s">
        <v>214</v>
      </c>
      <c r="AB3" s="410" t="s">
        <v>215</v>
      </c>
      <c r="AC3" s="404" t="s">
        <v>0</v>
      </c>
      <c r="AD3" s="405"/>
      <c r="AE3" s="412"/>
      <c r="AF3" s="413"/>
    </row>
    <row r="4" spans="1:32" ht="244.5" customHeight="1" thickBot="1">
      <c r="A4" s="339"/>
      <c r="B4" s="356"/>
      <c r="C4" s="359"/>
      <c r="D4" s="100" t="s">
        <v>203</v>
      </c>
      <c r="E4" s="100" t="s">
        <v>204</v>
      </c>
      <c r="F4" s="408" t="s">
        <v>0</v>
      </c>
      <c r="G4" s="409"/>
      <c r="H4" s="100" t="s">
        <v>206</v>
      </c>
      <c r="I4" s="408" t="s">
        <v>0</v>
      </c>
      <c r="J4" s="409"/>
      <c r="K4" s="100" t="s">
        <v>207</v>
      </c>
      <c r="L4" s="100" t="s">
        <v>208</v>
      </c>
      <c r="M4" s="100" t="s">
        <v>209</v>
      </c>
      <c r="N4" s="100" t="s">
        <v>210</v>
      </c>
      <c r="O4" s="100" t="s">
        <v>211</v>
      </c>
      <c r="P4" s="408" t="s">
        <v>0</v>
      </c>
      <c r="Q4" s="409"/>
      <c r="R4" s="349"/>
      <c r="S4" s="349"/>
      <c r="T4" s="411"/>
      <c r="U4" s="411"/>
      <c r="V4" s="411"/>
      <c r="W4" s="411"/>
      <c r="X4" s="411"/>
      <c r="Y4" s="406"/>
      <c r="Z4" s="407"/>
      <c r="AA4" s="411"/>
      <c r="AB4" s="411"/>
      <c r="AC4" s="406"/>
      <c r="AD4" s="407"/>
      <c r="AE4" s="414"/>
      <c r="AF4" s="415"/>
    </row>
    <row r="5" spans="1:32" s="97" customFormat="1">
      <c r="A5" s="97">
        <f>список!A2</f>
        <v>1</v>
      </c>
      <c r="B5" s="98" t="str">
        <f>IF(список!B2="","",список!B2)</f>
        <v/>
      </c>
      <c r="C5" s="98" t="str">
        <f>IF(список!C2="","",список!C2)</f>
        <v/>
      </c>
      <c r="D5" s="222"/>
      <c r="E5" s="223"/>
      <c r="F5" s="268" t="str">
        <f>IF(D5="","",IF(E5="","",SUM(D5:E5)/2))</f>
        <v/>
      </c>
      <c r="G5" s="269" t="str">
        <f>IF(F5="","",IF(F5&gt;1.5,"сформирован",IF(F5&lt;0.5,"не сформирован","в стадии формирования")))</f>
        <v/>
      </c>
      <c r="H5" s="222"/>
      <c r="I5" s="306" t="str">
        <f>IF(H5="","",SUM(H5:H5)/1)</f>
        <v/>
      </c>
      <c r="J5" s="263" t="str">
        <f>IF(I5="","",IF(I5&gt;1.5,"сформирован",IF(I5&lt;0.5,"не сформирован","в стадии формирования")))</f>
        <v/>
      </c>
      <c r="K5" s="222"/>
      <c r="L5" s="223"/>
      <c r="M5" s="222"/>
      <c r="N5" s="223"/>
      <c r="O5" s="223"/>
      <c r="P5" s="308" t="str">
        <f>IF(K5="","",IF(L5="","",IF(M5="","",IF(N5="","",IF(O5="","",SUM(K5:O5)/5)))))</f>
        <v/>
      </c>
      <c r="Q5" s="280" t="str">
        <f>IF(P5="","",IF(P5&gt;1.5,"сформирован",IF(P5&lt;0.5,"не сформирован","в стадии формирования")))</f>
        <v/>
      </c>
      <c r="R5" s="260" t="str">
        <f t="shared" ref="R5:R29" si="0">IF(F5="","",IF(I5="","",IF(P5="","",(P5+I5+F5)/3)))</f>
        <v/>
      </c>
      <c r="S5" s="257" t="str">
        <f>IF(R5="","",IF(R5&gt;1.5,"сформирован",IF(R5&lt;0.5,"не сформирован", "в стадии формирования")))</f>
        <v/>
      </c>
      <c r="T5" s="222"/>
      <c r="U5" s="223"/>
      <c r="V5" s="222"/>
      <c r="W5" s="223"/>
      <c r="X5" s="223"/>
      <c r="Y5" s="260" t="str">
        <f>IF(T5="","",IF(U5="","",IF(V5="","",IF(W5="","",IF(X5="","",(SUM(T5:X5)/5))))))</f>
        <v/>
      </c>
      <c r="Z5" s="257" t="str">
        <f>IF(Y5="","",IF(Y5&gt;1.5,"сформирован",IF(Y5&lt;0.5,"не сформирован", "в стадии формирования")))</f>
        <v/>
      </c>
      <c r="AA5" s="222"/>
      <c r="AB5" s="223"/>
      <c r="AC5" s="260" t="str">
        <f>IF(AA5="","",IF(AB5="","",(SUM(AA5:AB5)/2)))</f>
        <v/>
      </c>
      <c r="AD5" s="257" t="str">
        <f>IF(AC5="","",IF(AC5&gt;1.5,"сформирован",IF(AC5&lt;0.5,"не сформирован", "в стадии формирования")))</f>
        <v/>
      </c>
      <c r="AE5" s="256"/>
      <c r="AF5" s="95"/>
    </row>
    <row r="6" spans="1:32" s="97" customFormat="1">
      <c r="A6" s="97">
        <f>список!A3</f>
        <v>2</v>
      </c>
      <c r="B6" s="98" t="str">
        <f>IF(список!B3="","",список!B3)</f>
        <v/>
      </c>
      <c r="C6" s="98" t="str">
        <f>IF(список!C3="","",список!C3)</f>
        <v/>
      </c>
      <c r="D6" s="224"/>
      <c r="E6" s="225"/>
      <c r="F6" s="270" t="str">
        <f t="shared" ref="F6:F39" si="1">IF(D6="","",IF(E6="","",SUM(D6:E6)/2))</f>
        <v/>
      </c>
      <c r="G6" s="271" t="str">
        <f t="shared" ref="G6:G39" si="2">IF(F6="","",IF(F6&gt;1.5,"сформирован",IF(F6&lt;0.5,"не сформирован","в стадии формирования")))</f>
        <v/>
      </c>
      <c r="H6" s="224"/>
      <c r="I6" s="307" t="str">
        <f t="shared" ref="I6:I39" si="3">IF(H6="","",SUM(H6:H6)/1)</f>
        <v/>
      </c>
      <c r="J6" s="264" t="str">
        <f t="shared" ref="J6:J39" si="4">IF(I6="","",IF(I6&gt;1.5,"сформирован",IF(I6&lt;0.5,"не сформирован","в стадии формирования")))</f>
        <v/>
      </c>
      <c r="K6" s="224"/>
      <c r="L6" s="225"/>
      <c r="M6" s="224"/>
      <c r="N6" s="225"/>
      <c r="O6" s="225"/>
      <c r="P6" s="309" t="str">
        <f t="shared" ref="P6:P39" si="5">IF(K6="","",IF(L6="","",IF(M6="","",IF(N6="","",IF(O6="","",SUM(K6:O6)/5)))))</f>
        <v/>
      </c>
      <c r="Q6" s="281" t="str">
        <f t="shared" ref="Q6:Q39" si="6">IF(P6="","",IF(P6&gt;1.5,"сформирован",IF(P6&lt;0.5,"не сформирован","в стадии формирования")))</f>
        <v/>
      </c>
      <c r="R6" s="261" t="str">
        <f t="shared" si="0"/>
        <v/>
      </c>
      <c r="S6" s="258" t="str">
        <f t="shared" ref="S6:S39" si="7">IF(R6="","",IF(R6&gt;1.5,"сформирован",IF(R6&lt;0.5,"не сформирован", "в стадии формирования")))</f>
        <v/>
      </c>
      <c r="T6" s="224"/>
      <c r="U6" s="225"/>
      <c r="V6" s="224"/>
      <c r="W6" s="225"/>
      <c r="X6" s="225"/>
      <c r="Y6" s="261" t="str">
        <f t="shared" ref="Y6:Y39" si="8">IF(T6="","",IF(U6="","",IF(V6="","",IF(W6="","",IF(X6="","",(SUM(T6:X6)/5))))))</f>
        <v/>
      </c>
      <c r="Z6" s="258" t="str">
        <f t="shared" ref="Z6:Z39" si="9">IF(Y6="","",IF(Y6&gt;1.5,"сформирован",IF(Y6&lt;0.5,"не сформирован", "в стадии формирования")))</f>
        <v/>
      </c>
      <c r="AA6" s="224"/>
      <c r="AB6" s="225"/>
      <c r="AC6" s="261" t="str">
        <f t="shared" ref="AC6:AC39" si="10">IF(AA6="","",IF(AB6="","",(SUM(AA6:AB6)/2)))</f>
        <v/>
      </c>
      <c r="AD6" s="258" t="str">
        <f t="shared" ref="AD6:AD39" si="11">IF(AC6="","",IF(AC6&gt;1.5,"сформирован",IF(AC6&lt;0.5,"не сформирован", "в стадии формирования")))</f>
        <v/>
      </c>
      <c r="AE6" s="256"/>
      <c r="AF6" s="95"/>
    </row>
    <row r="7" spans="1:32" s="97" customFormat="1">
      <c r="A7" s="97">
        <f>список!A4</f>
        <v>3</v>
      </c>
      <c r="B7" s="98" t="str">
        <f>IF(список!B4="","",список!B4)</f>
        <v/>
      </c>
      <c r="C7" s="98" t="str">
        <f>IF(список!C4="","",список!C4)</f>
        <v/>
      </c>
      <c r="D7" s="224"/>
      <c r="E7" s="225"/>
      <c r="F7" s="270" t="str">
        <f t="shared" si="1"/>
        <v/>
      </c>
      <c r="G7" s="271" t="str">
        <f t="shared" si="2"/>
        <v/>
      </c>
      <c r="H7" s="224"/>
      <c r="I7" s="307" t="str">
        <f t="shared" si="3"/>
        <v/>
      </c>
      <c r="J7" s="264" t="str">
        <f t="shared" si="4"/>
        <v/>
      </c>
      <c r="K7" s="224"/>
      <c r="L7" s="225"/>
      <c r="M7" s="224"/>
      <c r="N7" s="225"/>
      <c r="O7" s="225"/>
      <c r="P7" s="309" t="str">
        <f t="shared" si="5"/>
        <v/>
      </c>
      <c r="Q7" s="281" t="str">
        <f t="shared" si="6"/>
        <v/>
      </c>
      <c r="R7" s="261" t="str">
        <f t="shared" si="0"/>
        <v/>
      </c>
      <c r="S7" s="258" t="str">
        <f t="shared" si="7"/>
        <v/>
      </c>
      <c r="T7" s="224"/>
      <c r="U7" s="225"/>
      <c r="V7" s="224"/>
      <c r="W7" s="225"/>
      <c r="X7" s="225"/>
      <c r="Y7" s="261" t="str">
        <f t="shared" si="8"/>
        <v/>
      </c>
      <c r="Z7" s="258" t="str">
        <f t="shared" si="9"/>
        <v/>
      </c>
      <c r="AA7" s="224"/>
      <c r="AB7" s="225"/>
      <c r="AC7" s="261" t="str">
        <f t="shared" si="10"/>
        <v/>
      </c>
      <c r="AD7" s="258" t="str">
        <f t="shared" si="11"/>
        <v/>
      </c>
      <c r="AE7" s="256"/>
      <c r="AF7" s="95"/>
    </row>
    <row r="8" spans="1:32" s="97" customFormat="1">
      <c r="A8" s="97">
        <f>список!A5</f>
        <v>4</v>
      </c>
      <c r="B8" s="98" t="str">
        <f>IF(список!B5="","",список!B5)</f>
        <v/>
      </c>
      <c r="C8" s="98" t="str">
        <f>IF(список!C5="","",список!C5)</f>
        <v/>
      </c>
      <c r="D8" s="224"/>
      <c r="E8" s="225"/>
      <c r="F8" s="270" t="str">
        <f t="shared" si="1"/>
        <v/>
      </c>
      <c r="G8" s="271" t="str">
        <f t="shared" si="2"/>
        <v/>
      </c>
      <c r="H8" s="224"/>
      <c r="I8" s="307" t="str">
        <f t="shared" si="3"/>
        <v/>
      </c>
      <c r="J8" s="264" t="str">
        <f t="shared" si="4"/>
        <v/>
      </c>
      <c r="K8" s="224"/>
      <c r="L8" s="225"/>
      <c r="M8" s="224"/>
      <c r="N8" s="225"/>
      <c r="O8" s="225"/>
      <c r="P8" s="309" t="str">
        <f t="shared" si="5"/>
        <v/>
      </c>
      <c r="Q8" s="281" t="str">
        <f t="shared" si="6"/>
        <v/>
      </c>
      <c r="R8" s="261" t="str">
        <f t="shared" si="0"/>
        <v/>
      </c>
      <c r="S8" s="258" t="str">
        <f t="shared" si="7"/>
        <v/>
      </c>
      <c r="T8" s="224"/>
      <c r="U8" s="225"/>
      <c r="V8" s="224"/>
      <c r="W8" s="225"/>
      <c r="X8" s="225"/>
      <c r="Y8" s="261" t="str">
        <f t="shared" si="8"/>
        <v/>
      </c>
      <c r="Z8" s="258" t="str">
        <f t="shared" si="9"/>
        <v/>
      </c>
      <c r="AA8" s="224"/>
      <c r="AB8" s="225"/>
      <c r="AC8" s="261" t="str">
        <f t="shared" si="10"/>
        <v/>
      </c>
      <c r="AD8" s="258" t="str">
        <f t="shared" si="11"/>
        <v/>
      </c>
      <c r="AE8" s="256"/>
      <c r="AF8" s="95"/>
    </row>
    <row r="9" spans="1:32" s="97" customFormat="1">
      <c r="A9" s="97">
        <f>список!A6</f>
        <v>5</v>
      </c>
      <c r="B9" s="98" t="str">
        <f>IF(список!B6="","",список!B6)</f>
        <v/>
      </c>
      <c r="C9" s="98" t="str">
        <f>IF(список!C6="","",список!C6)</f>
        <v/>
      </c>
      <c r="D9" s="224"/>
      <c r="E9" s="225"/>
      <c r="F9" s="270" t="str">
        <f t="shared" si="1"/>
        <v/>
      </c>
      <c r="G9" s="271" t="str">
        <f t="shared" si="2"/>
        <v/>
      </c>
      <c r="H9" s="224"/>
      <c r="I9" s="307" t="str">
        <f t="shared" si="3"/>
        <v/>
      </c>
      <c r="J9" s="264" t="str">
        <f t="shared" si="4"/>
        <v/>
      </c>
      <c r="K9" s="224"/>
      <c r="L9" s="225"/>
      <c r="M9" s="224"/>
      <c r="N9" s="225"/>
      <c r="O9" s="225"/>
      <c r="P9" s="309" t="str">
        <f t="shared" si="5"/>
        <v/>
      </c>
      <c r="Q9" s="281" t="str">
        <f t="shared" si="6"/>
        <v/>
      </c>
      <c r="R9" s="261" t="str">
        <f t="shared" si="0"/>
        <v/>
      </c>
      <c r="S9" s="258" t="str">
        <f t="shared" si="7"/>
        <v/>
      </c>
      <c r="T9" s="224"/>
      <c r="U9" s="225"/>
      <c r="V9" s="224"/>
      <c r="W9" s="225"/>
      <c r="X9" s="225"/>
      <c r="Y9" s="261" t="str">
        <f t="shared" si="8"/>
        <v/>
      </c>
      <c r="Z9" s="258" t="str">
        <f t="shared" si="9"/>
        <v/>
      </c>
      <c r="AA9" s="224"/>
      <c r="AB9" s="225"/>
      <c r="AC9" s="261" t="str">
        <f t="shared" si="10"/>
        <v/>
      </c>
      <c r="AD9" s="258" t="str">
        <f t="shared" si="11"/>
        <v/>
      </c>
      <c r="AE9" s="256"/>
      <c r="AF9" s="95"/>
    </row>
    <row r="10" spans="1:32" s="97" customFormat="1">
      <c r="A10" s="97">
        <f>список!A7</f>
        <v>6</v>
      </c>
      <c r="B10" s="98" t="str">
        <f>IF(список!B7="","",список!B7)</f>
        <v/>
      </c>
      <c r="C10" s="98" t="str">
        <f>IF(список!C7="","",список!C7)</f>
        <v/>
      </c>
      <c r="D10" s="224"/>
      <c r="E10" s="225"/>
      <c r="F10" s="270" t="str">
        <f t="shared" si="1"/>
        <v/>
      </c>
      <c r="G10" s="271" t="str">
        <f t="shared" si="2"/>
        <v/>
      </c>
      <c r="H10" s="224"/>
      <c r="I10" s="307" t="str">
        <f t="shared" si="3"/>
        <v/>
      </c>
      <c r="J10" s="264" t="str">
        <f t="shared" si="4"/>
        <v/>
      </c>
      <c r="K10" s="224"/>
      <c r="L10" s="225"/>
      <c r="M10" s="224"/>
      <c r="N10" s="225"/>
      <c r="O10" s="225"/>
      <c r="P10" s="309" t="str">
        <f t="shared" si="5"/>
        <v/>
      </c>
      <c r="Q10" s="281" t="str">
        <f t="shared" si="6"/>
        <v/>
      </c>
      <c r="R10" s="261" t="str">
        <f t="shared" si="0"/>
        <v/>
      </c>
      <c r="S10" s="258" t="str">
        <f t="shared" si="7"/>
        <v/>
      </c>
      <c r="T10" s="224"/>
      <c r="U10" s="225"/>
      <c r="V10" s="224"/>
      <c r="W10" s="225"/>
      <c r="X10" s="225"/>
      <c r="Y10" s="261" t="str">
        <f t="shared" si="8"/>
        <v/>
      </c>
      <c r="Z10" s="258" t="str">
        <f t="shared" si="9"/>
        <v/>
      </c>
      <c r="AA10" s="224"/>
      <c r="AB10" s="225"/>
      <c r="AC10" s="261" t="str">
        <f t="shared" si="10"/>
        <v/>
      </c>
      <c r="AD10" s="258" t="str">
        <f t="shared" si="11"/>
        <v/>
      </c>
      <c r="AE10" s="256"/>
      <c r="AF10" s="95"/>
    </row>
    <row r="11" spans="1:32" s="97" customFormat="1">
      <c r="A11" s="97">
        <f>список!A8</f>
        <v>7</v>
      </c>
      <c r="B11" s="98" t="str">
        <f>IF(список!B8="","",список!B8)</f>
        <v/>
      </c>
      <c r="C11" s="98" t="str">
        <f>IF(список!C8="","",список!C8)</f>
        <v/>
      </c>
      <c r="D11" s="224"/>
      <c r="E11" s="225"/>
      <c r="F11" s="270" t="str">
        <f t="shared" si="1"/>
        <v/>
      </c>
      <c r="G11" s="271" t="str">
        <f t="shared" si="2"/>
        <v/>
      </c>
      <c r="H11" s="224"/>
      <c r="I11" s="307" t="str">
        <f t="shared" si="3"/>
        <v/>
      </c>
      <c r="J11" s="264" t="str">
        <f t="shared" si="4"/>
        <v/>
      </c>
      <c r="K11" s="224"/>
      <c r="L11" s="225"/>
      <c r="M11" s="224"/>
      <c r="N11" s="225"/>
      <c r="O11" s="225"/>
      <c r="P11" s="309" t="str">
        <f t="shared" si="5"/>
        <v/>
      </c>
      <c r="Q11" s="281" t="str">
        <f t="shared" si="6"/>
        <v/>
      </c>
      <c r="R11" s="261" t="str">
        <f t="shared" si="0"/>
        <v/>
      </c>
      <c r="S11" s="258" t="str">
        <f t="shared" si="7"/>
        <v/>
      </c>
      <c r="T11" s="224"/>
      <c r="U11" s="225"/>
      <c r="V11" s="224"/>
      <c r="W11" s="225"/>
      <c r="X11" s="225"/>
      <c r="Y11" s="261" t="str">
        <f t="shared" si="8"/>
        <v/>
      </c>
      <c r="Z11" s="258" t="str">
        <f t="shared" si="9"/>
        <v/>
      </c>
      <c r="AA11" s="224"/>
      <c r="AB11" s="225"/>
      <c r="AC11" s="261" t="str">
        <f t="shared" si="10"/>
        <v/>
      </c>
      <c r="AD11" s="258" t="str">
        <f t="shared" si="11"/>
        <v/>
      </c>
      <c r="AE11" s="256"/>
      <c r="AF11" s="95"/>
    </row>
    <row r="12" spans="1:32" s="97" customFormat="1">
      <c r="A12" s="97">
        <f>список!A9</f>
        <v>8</v>
      </c>
      <c r="B12" s="98" t="str">
        <f>IF(список!B9="","",список!B9)</f>
        <v/>
      </c>
      <c r="C12" s="98" t="str">
        <f>IF(список!C9="","",список!C9)</f>
        <v/>
      </c>
      <c r="D12" s="224"/>
      <c r="E12" s="225"/>
      <c r="F12" s="270" t="str">
        <f t="shared" si="1"/>
        <v/>
      </c>
      <c r="G12" s="271" t="str">
        <f t="shared" si="2"/>
        <v/>
      </c>
      <c r="H12" s="224"/>
      <c r="I12" s="307" t="str">
        <f t="shared" si="3"/>
        <v/>
      </c>
      <c r="J12" s="264" t="str">
        <f t="shared" si="4"/>
        <v/>
      </c>
      <c r="K12" s="224"/>
      <c r="L12" s="225"/>
      <c r="M12" s="224"/>
      <c r="N12" s="225"/>
      <c r="O12" s="225"/>
      <c r="P12" s="309" t="str">
        <f t="shared" si="5"/>
        <v/>
      </c>
      <c r="Q12" s="281" t="str">
        <f t="shared" si="6"/>
        <v/>
      </c>
      <c r="R12" s="261" t="str">
        <f t="shared" si="0"/>
        <v/>
      </c>
      <c r="S12" s="258" t="str">
        <f t="shared" si="7"/>
        <v/>
      </c>
      <c r="T12" s="224"/>
      <c r="U12" s="225"/>
      <c r="V12" s="224"/>
      <c r="W12" s="225"/>
      <c r="X12" s="225"/>
      <c r="Y12" s="261" t="str">
        <f t="shared" si="8"/>
        <v/>
      </c>
      <c r="Z12" s="258" t="str">
        <f t="shared" si="9"/>
        <v/>
      </c>
      <c r="AA12" s="224"/>
      <c r="AB12" s="225"/>
      <c r="AC12" s="261" t="str">
        <f t="shared" si="10"/>
        <v/>
      </c>
      <c r="AD12" s="258" t="str">
        <f t="shared" si="11"/>
        <v/>
      </c>
      <c r="AE12" s="256"/>
      <c r="AF12" s="95"/>
    </row>
    <row r="13" spans="1:32" s="97" customFormat="1">
      <c r="A13" s="97">
        <f>список!A10</f>
        <v>9</v>
      </c>
      <c r="B13" s="98" t="str">
        <f>IF(список!B10="","",список!B10)</f>
        <v/>
      </c>
      <c r="C13" s="98" t="str">
        <f>IF(список!C10="","",список!C10)</f>
        <v/>
      </c>
      <c r="D13" s="224"/>
      <c r="E13" s="225"/>
      <c r="F13" s="270" t="str">
        <f t="shared" si="1"/>
        <v/>
      </c>
      <c r="G13" s="271" t="str">
        <f t="shared" si="2"/>
        <v/>
      </c>
      <c r="H13" s="224"/>
      <c r="I13" s="307" t="str">
        <f t="shared" si="3"/>
        <v/>
      </c>
      <c r="J13" s="264" t="str">
        <f t="shared" si="4"/>
        <v/>
      </c>
      <c r="K13" s="224"/>
      <c r="L13" s="225"/>
      <c r="M13" s="224"/>
      <c r="N13" s="225"/>
      <c r="O13" s="225"/>
      <c r="P13" s="309" t="str">
        <f t="shared" si="5"/>
        <v/>
      </c>
      <c r="Q13" s="281" t="str">
        <f t="shared" si="6"/>
        <v/>
      </c>
      <c r="R13" s="261" t="str">
        <f t="shared" si="0"/>
        <v/>
      </c>
      <c r="S13" s="258" t="str">
        <f t="shared" si="7"/>
        <v/>
      </c>
      <c r="T13" s="224"/>
      <c r="U13" s="225"/>
      <c r="V13" s="224"/>
      <c r="W13" s="225"/>
      <c r="X13" s="225"/>
      <c r="Y13" s="261" t="str">
        <f t="shared" si="8"/>
        <v/>
      </c>
      <c r="Z13" s="258" t="str">
        <f t="shared" si="9"/>
        <v/>
      </c>
      <c r="AA13" s="224"/>
      <c r="AB13" s="225"/>
      <c r="AC13" s="261" t="str">
        <f t="shared" si="10"/>
        <v/>
      </c>
      <c r="AD13" s="258" t="str">
        <f t="shared" si="11"/>
        <v/>
      </c>
      <c r="AE13" s="256"/>
      <c r="AF13" s="95"/>
    </row>
    <row r="14" spans="1:32" s="97" customFormat="1">
      <c r="A14" s="97">
        <f>список!A11</f>
        <v>10</v>
      </c>
      <c r="B14" s="98" t="str">
        <f>IF(список!B11="","",список!B11)</f>
        <v/>
      </c>
      <c r="C14" s="98" t="str">
        <f>IF(список!C11="","",список!C11)</f>
        <v/>
      </c>
      <c r="D14" s="224"/>
      <c r="E14" s="225"/>
      <c r="F14" s="270" t="str">
        <f t="shared" si="1"/>
        <v/>
      </c>
      <c r="G14" s="271" t="str">
        <f t="shared" si="2"/>
        <v/>
      </c>
      <c r="H14" s="224"/>
      <c r="I14" s="307" t="str">
        <f t="shared" si="3"/>
        <v/>
      </c>
      <c r="J14" s="264" t="str">
        <f t="shared" si="4"/>
        <v/>
      </c>
      <c r="K14" s="224"/>
      <c r="L14" s="225"/>
      <c r="M14" s="224"/>
      <c r="N14" s="225"/>
      <c r="O14" s="225"/>
      <c r="P14" s="309" t="str">
        <f t="shared" si="5"/>
        <v/>
      </c>
      <c r="Q14" s="281" t="str">
        <f t="shared" si="6"/>
        <v/>
      </c>
      <c r="R14" s="261" t="str">
        <f t="shared" si="0"/>
        <v/>
      </c>
      <c r="S14" s="258" t="str">
        <f t="shared" si="7"/>
        <v/>
      </c>
      <c r="T14" s="224"/>
      <c r="U14" s="225"/>
      <c r="V14" s="224"/>
      <c r="W14" s="225"/>
      <c r="X14" s="225"/>
      <c r="Y14" s="261" t="str">
        <f t="shared" si="8"/>
        <v/>
      </c>
      <c r="Z14" s="258" t="str">
        <f t="shared" si="9"/>
        <v/>
      </c>
      <c r="AA14" s="224"/>
      <c r="AB14" s="225"/>
      <c r="AC14" s="261" t="str">
        <f t="shared" si="10"/>
        <v/>
      </c>
      <c r="AD14" s="258" t="str">
        <f t="shared" si="11"/>
        <v/>
      </c>
      <c r="AE14" s="256"/>
      <c r="AF14" s="95"/>
    </row>
    <row r="15" spans="1:32" s="97" customFormat="1">
      <c r="A15" s="97">
        <f>список!A12</f>
        <v>11</v>
      </c>
      <c r="B15" s="98" t="str">
        <f>IF(список!B12="","",список!B12)</f>
        <v/>
      </c>
      <c r="C15" s="98" t="str">
        <f>IF(список!C12="","",список!C12)</f>
        <v/>
      </c>
      <c r="D15" s="224"/>
      <c r="E15" s="225"/>
      <c r="F15" s="270" t="str">
        <f t="shared" si="1"/>
        <v/>
      </c>
      <c r="G15" s="271" t="str">
        <f t="shared" si="2"/>
        <v/>
      </c>
      <c r="H15" s="224"/>
      <c r="I15" s="307" t="str">
        <f t="shared" si="3"/>
        <v/>
      </c>
      <c r="J15" s="264" t="str">
        <f t="shared" si="4"/>
        <v/>
      </c>
      <c r="K15" s="224"/>
      <c r="L15" s="225"/>
      <c r="M15" s="224"/>
      <c r="N15" s="225"/>
      <c r="O15" s="225"/>
      <c r="P15" s="309" t="str">
        <f t="shared" si="5"/>
        <v/>
      </c>
      <c r="Q15" s="281" t="str">
        <f t="shared" si="6"/>
        <v/>
      </c>
      <c r="R15" s="261" t="str">
        <f t="shared" si="0"/>
        <v/>
      </c>
      <c r="S15" s="258" t="str">
        <f t="shared" si="7"/>
        <v/>
      </c>
      <c r="T15" s="224"/>
      <c r="U15" s="225"/>
      <c r="V15" s="224"/>
      <c r="W15" s="225"/>
      <c r="X15" s="225"/>
      <c r="Y15" s="261" t="str">
        <f t="shared" si="8"/>
        <v/>
      </c>
      <c r="Z15" s="258" t="str">
        <f t="shared" si="9"/>
        <v/>
      </c>
      <c r="AA15" s="224"/>
      <c r="AB15" s="225"/>
      <c r="AC15" s="261" t="str">
        <f t="shared" si="10"/>
        <v/>
      </c>
      <c r="AD15" s="258" t="str">
        <f t="shared" si="11"/>
        <v/>
      </c>
      <c r="AE15" s="256"/>
      <c r="AF15" s="95"/>
    </row>
    <row r="16" spans="1:32" s="97" customFormat="1">
      <c r="A16" s="97">
        <f>список!A13</f>
        <v>12</v>
      </c>
      <c r="B16" s="98" t="str">
        <f>IF(список!B13="","",список!B13)</f>
        <v/>
      </c>
      <c r="C16" s="98" t="str">
        <f>IF(список!C13="","",список!C13)</f>
        <v/>
      </c>
      <c r="D16" s="224"/>
      <c r="E16" s="225"/>
      <c r="F16" s="270" t="str">
        <f t="shared" si="1"/>
        <v/>
      </c>
      <c r="G16" s="271" t="str">
        <f t="shared" si="2"/>
        <v/>
      </c>
      <c r="H16" s="224"/>
      <c r="I16" s="307" t="str">
        <f t="shared" si="3"/>
        <v/>
      </c>
      <c r="J16" s="264" t="str">
        <f t="shared" si="4"/>
        <v/>
      </c>
      <c r="K16" s="224"/>
      <c r="L16" s="225"/>
      <c r="M16" s="224"/>
      <c r="N16" s="225"/>
      <c r="O16" s="225"/>
      <c r="P16" s="309" t="str">
        <f t="shared" si="5"/>
        <v/>
      </c>
      <c r="Q16" s="281" t="str">
        <f t="shared" si="6"/>
        <v/>
      </c>
      <c r="R16" s="261" t="str">
        <f t="shared" si="0"/>
        <v/>
      </c>
      <c r="S16" s="258" t="str">
        <f t="shared" si="7"/>
        <v/>
      </c>
      <c r="T16" s="224"/>
      <c r="U16" s="225"/>
      <c r="V16" s="224"/>
      <c r="W16" s="225"/>
      <c r="X16" s="225"/>
      <c r="Y16" s="261" t="str">
        <f t="shared" si="8"/>
        <v/>
      </c>
      <c r="Z16" s="258" t="str">
        <f t="shared" si="9"/>
        <v/>
      </c>
      <c r="AA16" s="224"/>
      <c r="AB16" s="225"/>
      <c r="AC16" s="261" t="str">
        <f t="shared" si="10"/>
        <v/>
      </c>
      <c r="AD16" s="258" t="str">
        <f t="shared" si="11"/>
        <v/>
      </c>
      <c r="AE16" s="256"/>
      <c r="AF16" s="95"/>
    </row>
    <row r="17" spans="1:32" s="97" customFormat="1">
      <c r="A17" s="97">
        <f>список!A14</f>
        <v>13</v>
      </c>
      <c r="B17" s="98" t="str">
        <f>IF(список!B14="","",список!B14)</f>
        <v/>
      </c>
      <c r="C17" s="98" t="str">
        <f>IF(список!C14="","",список!C14)</f>
        <v/>
      </c>
      <c r="D17" s="224"/>
      <c r="E17" s="225"/>
      <c r="F17" s="270" t="str">
        <f t="shared" si="1"/>
        <v/>
      </c>
      <c r="G17" s="271" t="str">
        <f t="shared" si="2"/>
        <v/>
      </c>
      <c r="H17" s="224"/>
      <c r="I17" s="307" t="str">
        <f t="shared" si="3"/>
        <v/>
      </c>
      <c r="J17" s="264" t="str">
        <f t="shared" si="4"/>
        <v/>
      </c>
      <c r="K17" s="224"/>
      <c r="L17" s="225"/>
      <c r="M17" s="224"/>
      <c r="N17" s="225"/>
      <c r="O17" s="225"/>
      <c r="P17" s="309" t="str">
        <f t="shared" si="5"/>
        <v/>
      </c>
      <c r="Q17" s="281" t="str">
        <f t="shared" si="6"/>
        <v/>
      </c>
      <c r="R17" s="261" t="str">
        <f t="shared" si="0"/>
        <v/>
      </c>
      <c r="S17" s="258" t="str">
        <f t="shared" si="7"/>
        <v/>
      </c>
      <c r="T17" s="224"/>
      <c r="U17" s="225"/>
      <c r="V17" s="224"/>
      <c r="W17" s="225"/>
      <c r="X17" s="225"/>
      <c r="Y17" s="261" t="str">
        <f t="shared" si="8"/>
        <v/>
      </c>
      <c r="Z17" s="258" t="str">
        <f t="shared" si="9"/>
        <v/>
      </c>
      <c r="AA17" s="224"/>
      <c r="AB17" s="225"/>
      <c r="AC17" s="261" t="str">
        <f t="shared" si="10"/>
        <v/>
      </c>
      <c r="AD17" s="258" t="str">
        <f t="shared" si="11"/>
        <v/>
      </c>
      <c r="AE17" s="256"/>
      <c r="AF17" s="95"/>
    </row>
    <row r="18" spans="1:32" s="97" customFormat="1">
      <c r="A18" s="97">
        <f>список!A15</f>
        <v>14</v>
      </c>
      <c r="B18" s="98" t="str">
        <f>IF(список!B15="","",список!B15)</f>
        <v/>
      </c>
      <c r="C18" s="98" t="str">
        <f>IF(список!C15="","",список!C15)</f>
        <v/>
      </c>
      <c r="D18" s="224"/>
      <c r="E18" s="225"/>
      <c r="F18" s="270" t="str">
        <f t="shared" si="1"/>
        <v/>
      </c>
      <c r="G18" s="271" t="str">
        <f t="shared" si="2"/>
        <v/>
      </c>
      <c r="H18" s="224"/>
      <c r="I18" s="307" t="str">
        <f t="shared" si="3"/>
        <v/>
      </c>
      <c r="J18" s="264" t="str">
        <f t="shared" si="4"/>
        <v/>
      </c>
      <c r="K18" s="224"/>
      <c r="L18" s="225"/>
      <c r="M18" s="224"/>
      <c r="N18" s="225"/>
      <c r="O18" s="225"/>
      <c r="P18" s="309" t="str">
        <f t="shared" si="5"/>
        <v/>
      </c>
      <c r="Q18" s="281" t="str">
        <f t="shared" si="6"/>
        <v/>
      </c>
      <c r="R18" s="261" t="str">
        <f t="shared" si="0"/>
        <v/>
      </c>
      <c r="S18" s="258" t="str">
        <f t="shared" si="7"/>
        <v/>
      </c>
      <c r="T18" s="224"/>
      <c r="U18" s="225"/>
      <c r="V18" s="224"/>
      <c r="W18" s="225"/>
      <c r="X18" s="225"/>
      <c r="Y18" s="261" t="str">
        <f t="shared" si="8"/>
        <v/>
      </c>
      <c r="Z18" s="258" t="str">
        <f t="shared" si="9"/>
        <v/>
      </c>
      <c r="AA18" s="224"/>
      <c r="AB18" s="225"/>
      <c r="AC18" s="261" t="str">
        <f t="shared" si="10"/>
        <v/>
      </c>
      <c r="AD18" s="258" t="str">
        <f t="shared" si="11"/>
        <v/>
      </c>
      <c r="AE18" s="256"/>
      <c r="AF18" s="95"/>
    </row>
    <row r="19" spans="1:32" s="97" customFormat="1">
      <c r="A19" s="97">
        <f>список!A16</f>
        <v>15</v>
      </c>
      <c r="B19" s="98" t="str">
        <f>IF(список!B16="","",список!B16)</f>
        <v/>
      </c>
      <c r="C19" s="98" t="str">
        <f>IF(список!C16="","",список!C16)</f>
        <v/>
      </c>
      <c r="D19" s="224"/>
      <c r="E19" s="225"/>
      <c r="F19" s="270" t="str">
        <f t="shared" si="1"/>
        <v/>
      </c>
      <c r="G19" s="271" t="str">
        <f t="shared" si="2"/>
        <v/>
      </c>
      <c r="H19" s="224"/>
      <c r="I19" s="307" t="str">
        <f t="shared" si="3"/>
        <v/>
      </c>
      <c r="J19" s="264" t="str">
        <f t="shared" si="4"/>
        <v/>
      </c>
      <c r="K19" s="224"/>
      <c r="L19" s="225"/>
      <c r="M19" s="224"/>
      <c r="N19" s="225"/>
      <c r="O19" s="225"/>
      <c r="P19" s="309" t="str">
        <f t="shared" si="5"/>
        <v/>
      </c>
      <c r="Q19" s="281" t="str">
        <f t="shared" si="6"/>
        <v/>
      </c>
      <c r="R19" s="261" t="str">
        <f t="shared" si="0"/>
        <v/>
      </c>
      <c r="S19" s="258" t="str">
        <f t="shared" si="7"/>
        <v/>
      </c>
      <c r="T19" s="224"/>
      <c r="U19" s="225"/>
      <c r="V19" s="224"/>
      <c r="W19" s="225"/>
      <c r="X19" s="225"/>
      <c r="Y19" s="261" t="str">
        <f t="shared" si="8"/>
        <v/>
      </c>
      <c r="Z19" s="258" t="str">
        <f t="shared" si="9"/>
        <v/>
      </c>
      <c r="AA19" s="224"/>
      <c r="AB19" s="225"/>
      <c r="AC19" s="261" t="str">
        <f t="shared" si="10"/>
        <v/>
      </c>
      <c r="AD19" s="258" t="str">
        <f t="shared" si="11"/>
        <v/>
      </c>
      <c r="AE19" s="256"/>
      <c r="AF19" s="95"/>
    </row>
    <row r="20" spans="1:32" s="97" customFormat="1">
      <c r="A20" s="97">
        <f>список!A17</f>
        <v>16</v>
      </c>
      <c r="B20" s="98" t="str">
        <f>IF(список!B17="","",список!B17)</f>
        <v/>
      </c>
      <c r="C20" s="98" t="str">
        <f>IF(список!C17="","",список!C17)</f>
        <v/>
      </c>
      <c r="D20" s="224"/>
      <c r="E20" s="225"/>
      <c r="F20" s="270" t="str">
        <f t="shared" si="1"/>
        <v/>
      </c>
      <c r="G20" s="271" t="str">
        <f t="shared" si="2"/>
        <v/>
      </c>
      <c r="H20" s="224"/>
      <c r="I20" s="307" t="str">
        <f t="shared" si="3"/>
        <v/>
      </c>
      <c r="J20" s="264" t="str">
        <f t="shared" si="4"/>
        <v/>
      </c>
      <c r="K20" s="224"/>
      <c r="L20" s="225"/>
      <c r="M20" s="224"/>
      <c r="N20" s="225"/>
      <c r="O20" s="225"/>
      <c r="P20" s="309" t="str">
        <f t="shared" si="5"/>
        <v/>
      </c>
      <c r="Q20" s="281" t="str">
        <f t="shared" si="6"/>
        <v/>
      </c>
      <c r="R20" s="261" t="str">
        <f t="shared" si="0"/>
        <v/>
      </c>
      <c r="S20" s="258" t="str">
        <f t="shared" si="7"/>
        <v/>
      </c>
      <c r="T20" s="224"/>
      <c r="U20" s="225"/>
      <c r="V20" s="224"/>
      <c r="W20" s="225"/>
      <c r="X20" s="225"/>
      <c r="Y20" s="261" t="str">
        <f t="shared" si="8"/>
        <v/>
      </c>
      <c r="Z20" s="258" t="str">
        <f t="shared" si="9"/>
        <v/>
      </c>
      <c r="AA20" s="224"/>
      <c r="AB20" s="225"/>
      <c r="AC20" s="261" t="str">
        <f t="shared" si="10"/>
        <v/>
      </c>
      <c r="AD20" s="258" t="str">
        <f t="shared" si="11"/>
        <v/>
      </c>
      <c r="AE20" s="256"/>
      <c r="AF20" s="95"/>
    </row>
    <row r="21" spans="1:32" s="97" customFormat="1">
      <c r="A21" s="97">
        <f>список!A18</f>
        <v>17</v>
      </c>
      <c r="B21" s="98" t="str">
        <f>IF(список!B18="","",список!B18)</f>
        <v/>
      </c>
      <c r="C21" s="98" t="str">
        <f>IF(список!C18="","",список!C18)</f>
        <v/>
      </c>
      <c r="D21" s="224"/>
      <c r="E21" s="225"/>
      <c r="F21" s="270" t="str">
        <f t="shared" si="1"/>
        <v/>
      </c>
      <c r="G21" s="271" t="str">
        <f t="shared" si="2"/>
        <v/>
      </c>
      <c r="H21" s="224"/>
      <c r="I21" s="307" t="str">
        <f t="shared" si="3"/>
        <v/>
      </c>
      <c r="J21" s="264" t="str">
        <f t="shared" si="4"/>
        <v/>
      </c>
      <c r="K21" s="224"/>
      <c r="L21" s="225"/>
      <c r="M21" s="224"/>
      <c r="N21" s="225"/>
      <c r="O21" s="225"/>
      <c r="P21" s="309" t="str">
        <f t="shared" si="5"/>
        <v/>
      </c>
      <c r="Q21" s="281" t="str">
        <f t="shared" si="6"/>
        <v/>
      </c>
      <c r="R21" s="261" t="str">
        <f t="shared" si="0"/>
        <v/>
      </c>
      <c r="S21" s="258" t="str">
        <f t="shared" si="7"/>
        <v/>
      </c>
      <c r="T21" s="224"/>
      <c r="U21" s="225"/>
      <c r="V21" s="224"/>
      <c r="W21" s="225"/>
      <c r="X21" s="225"/>
      <c r="Y21" s="261" t="str">
        <f t="shared" si="8"/>
        <v/>
      </c>
      <c r="Z21" s="258" t="str">
        <f t="shared" si="9"/>
        <v/>
      </c>
      <c r="AA21" s="224"/>
      <c r="AB21" s="225"/>
      <c r="AC21" s="261" t="str">
        <f t="shared" si="10"/>
        <v/>
      </c>
      <c r="AD21" s="258" t="str">
        <f t="shared" si="11"/>
        <v/>
      </c>
      <c r="AE21" s="256"/>
      <c r="AF21" s="95"/>
    </row>
    <row r="22" spans="1:32" s="97" customFormat="1">
      <c r="A22" s="97">
        <f>список!A19</f>
        <v>18</v>
      </c>
      <c r="B22" s="98" t="str">
        <f>IF(список!B19="","",список!B19)</f>
        <v/>
      </c>
      <c r="C22" s="98" t="str">
        <f>IF(список!C19="","",список!C19)</f>
        <v/>
      </c>
      <c r="D22" s="224"/>
      <c r="E22" s="225"/>
      <c r="F22" s="270" t="str">
        <f t="shared" si="1"/>
        <v/>
      </c>
      <c r="G22" s="271" t="str">
        <f t="shared" si="2"/>
        <v/>
      </c>
      <c r="H22" s="224"/>
      <c r="I22" s="307" t="str">
        <f t="shared" si="3"/>
        <v/>
      </c>
      <c r="J22" s="264" t="str">
        <f t="shared" si="4"/>
        <v/>
      </c>
      <c r="K22" s="224"/>
      <c r="L22" s="225"/>
      <c r="M22" s="224"/>
      <c r="N22" s="225"/>
      <c r="O22" s="225"/>
      <c r="P22" s="309" t="str">
        <f t="shared" si="5"/>
        <v/>
      </c>
      <c r="Q22" s="281" t="str">
        <f t="shared" si="6"/>
        <v/>
      </c>
      <c r="R22" s="261" t="str">
        <f t="shared" si="0"/>
        <v/>
      </c>
      <c r="S22" s="258" t="str">
        <f t="shared" si="7"/>
        <v/>
      </c>
      <c r="T22" s="224"/>
      <c r="U22" s="225"/>
      <c r="V22" s="224"/>
      <c r="W22" s="225"/>
      <c r="X22" s="225"/>
      <c r="Y22" s="261" t="str">
        <f t="shared" si="8"/>
        <v/>
      </c>
      <c r="Z22" s="258" t="str">
        <f t="shared" si="9"/>
        <v/>
      </c>
      <c r="AA22" s="224"/>
      <c r="AB22" s="225"/>
      <c r="AC22" s="261" t="str">
        <f t="shared" si="10"/>
        <v/>
      </c>
      <c r="AD22" s="258" t="str">
        <f t="shared" si="11"/>
        <v/>
      </c>
      <c r="AE22" s="256"/>
      <c r="AF22" s="95"/>
    </row>
    <row r="23" spans="1:32" s="97" customFormat="1">
      <c r="A23" s="97">
        <f>список!A20</f>
        <v>19</v>
      </c>
      <c r="B23" s="98" t="str">
        <f>IF(список!B20="","",список!B20)</f>
        <v/>
      </c>
      <c r="C23" s="98" t="str">
        <f>IF(список!C20="","",список!C20)</f>
        <v/>
      </c>
      <c r="D23" s="224"/>
      <c r="E23" s="225"/>
      <c r="F23" s="270" t="str">
        <f t="shared" si="1"/>
        <v/>
      </c>
      <c r="G23" s="271" t="str">
        <f t="shared" si="2"/>
        <v/>
      </c>
      <c r="H23" s="224"/>
      <c r="I23" s="307" t="str">
        <f t="shared" si="3"/>
        <v/>
      </c>
      <c r="J23" s="264" t="str">
        <f t="shared" si="4"/>
        <v/>
      </c>
      <c r="K23" s="224"/>
      <c r="L23" s="225"/>
      <c r="M23" s="224"/>
      <c r="N23" s="225"/>
      <c r="O23" s="225"/>
      <c r="P23" s="309" t="str">
        <f t="shared" si="5"/>
        <v/>
      </c>
      <c r="Q23" s="281" t="str">
        <f t="shared" si="6"/>
        <v/>
      </c>
      <c r="R23" s="261" t="str">
        <f t="shared" si="0"/>
        <v/>
      </c>
      <c r="S23" s="258" t="str">
        <f t="shared" si="7"/>
        <v/>
      </c>
      <c r="T23" s="224"/>
      <c r="U23" s="225"/>
      <c r="V23" s="224"/>
      <c r="W23" s="225"/>
      <c r="X23" s="225"/>
      <c r="Y23" s="261" t="str">
        <f t="shared" si="8"/>
        <v/>
      </c>
      <c r="Z23" s="258" t="str">
        <f t="shared" si="9"/>
        <v/>
      </c>
      <c r="AA23" s="224"/>
      <c r="AB23" s="225"/>
      <c r="AC23" s="261" t="str">
        <f t="shared" si="10"/>
        <v/>
      </c>
      <c r="AD23" s="258" t="str">
        <f t="shared" si="11"/>
        <v/>
      </c>
      <c r="AE23" s="256"/>
      <c r="AF23" s="95"/>
    </row>
    <row r="24" spans="1:32" s="97" customFormat="1">
      <c r="A24" s="97">
        <f>список!A21</f>
        <v>20</v>
      </c>
      <c r="B24" s="98" t="str">
        <f>IF(список!B21="","",список!B21)</f>
        <v/>
      </c>
      <c r="C24" s="98" t="str">
        <f>IF(список!C21="","",список!C21)</f>
        <v/>
      </c>
      <c r="D24" s="224"/>
      <c r="E24" s="225"/>
      <c r="F24" s="270" t="str">
        <f t="shared" si="1"/>
        <v/>
      </c>
      <c r="G24" s="271" t="str">
        <f t="shared" si="2"/>
        <v/>
      </c>
      <c r="H24" s="224"/>
      <c r="I24" s="307" t="str">
        <f t="shared" si="3"/>
        <v/>
      </c>
      <c r="J24" s="264" t="str">
        <f t="shared" si="4"/>
        <v/>
      </c>
      <c r="K24" s="224"/>
      <c r="L24" s="225"/>
      <c r="M24" s="224"/>
      <c r="N24" s="225"/>
      <c r="O24" s="225"/>
      <c r="P24" s="309" t="str">
        <f t="shared" si="5"/>
        <v/>
      </c>
      <c r="Q24" s="281" t="str">
        <f t="shared" si="6"/>
        <v/>
      </c>
      <c r="R24" s="261" t="str">
        <f t="shared" si="0"/>
        <v/>
      </c>
      <c r="S24" s="258" t="str">
        <f t="shared" si="7"/>
        <v/>
      </c>
      <c r="T24" s="224"/>
      <c r="U24" s="225"/>
      <c r="V24" s="224"/>
      <c r="W24" s="225"/>
      <c r="X24" s="225"/>
      <c r="Y24" s="261" t="str">
        <f t="shared" si="8"/>
        <v/>
      </c>
      <c r="Z24" s="258" t="str">
        <f t="shared" si="9"/>
        <v/>
      </c>
      <c r="AA24" s="224"/>
      <c r="AB24" s="225"/>
      <c r="AC24" s="261" t="str">
        <f t="shared" si="10"/>
        <v/>
      </c>
      <c r="AD24" s="258" t="str">
        <f t="shared" si="11"/>
        <v/>
      </c>
      <c r="AE24" s="256"/>
      <c r="AF24" s="95"/>
    </row>
    <row r="25" spans="1:32" s="97" customFormat="1">
      <c r="A25" s="97">
        <f>список!A22</f>
        <v>21</v>
      </c>
      <c r="B25" s="98" t="str">
        <f>IF(список!B22="","",список!B22)</f>
        <v/>
      </c>
      <c r="C25" s="98" t="str">
        <f>IF(список!C22="","",список!C22)</f>
        <v/>
      </c>
      <c r="D25" s="224"/>
      <c r="E25" s="225"/>
      <c r="F25" s="270" t="str">
        <f t="shared" si="1"/>
        <v/>
      </c>
      <c r="G25" s="271" t="str">
        <f t="shared" si="2"/>
        <v/>
      </c>
      <c r="H25" s="224"/>
      <c r="I25" s="307" t="str">
        <f t="shared" si="3"/>
        <v/>
      </c>
      <c r="J25" s="264" t="str">
        <f t="shared" si="4"/>
        <v/>
      </c>
      <c r="K25" s="224"/>
      <c r="L25" s="225"/>
      <c r="M25" s="224"/>
      <c r="N25" s="225"/>
      <c r="O25" s="225"/>
      <c r="P25" s="309" t="str">
        <f t="shared" si="5"/>
        <v/>
      </c>
      <c r="Q25" s="281" t="str">
        <f t="shared" si="6"/>
        <v/>
      </c>
      <c r="R25" s="261" t="str">
        <f t="shared" si="0"/>
        <v/>
      </c>
      <c r="S25" s="258" t="str">
        <f t="shared" si="7"/>
        <v/>
      </c>
      <c r="T25" s="224"/>
      <c r="U25" s="225"/>
      <c r="V25" s="224"/>
      <c r="W25" s="225"/>
      <c r="X25" s="225"/>
      <c r="Y25" s="261" t="str">
        <f t="shared" si="8"/>
        <v/>
      </c>
      <c r="Z25" s="258" t="str">
        <f t="shared" si="9"/>
        <v/>
      </c>
      <c r="AA25" s="224"/>
      <c r="AB25" s="225"/>
      <c r="AC25" s="261" t="str">
        <f t="shared" si="10"/>
        <v/>
      </c>
      <c r="AD25" s="258" t="str">
        <f t="shared" si="11"/>
        <v/>
      </c>
      <c r="AE25" s="256"/>
      <c r="AF25" s="95"/>
    </row>
    <row r="26" spans="1:32" s="97" customFormat="1">
      <c r="A26" s="97">
        <f>список!A23</f>
        <v>22</v>
      </c>
      <c r="B26" s="98" t="str">
        <f>IF(список!B23="","",список!B23)</f>
        <v/>
      </c>
      <c r="C26" s="98" t="str">
        <f>IF(список!C23="","",список!C23)</f>
        <v/>
      </c>
      <c r="D26" s="224"/>
      <c r="E26" s="225"/>
      <c r="F26" s="270" t="str">
        <f t="shared" si="1"/>
        <v/>
      </c>
      <c r="G26" s="271" t="str">
        <f t="shared" si="2"/>
        <v/>
      </c>
      <c r="H26" s="224"/>
      <c r="I26" s="307" t="str">
        <f t="shared" si="3"/>
        <v/>
      </c>
      <c r="J26" s="264" t="str">
        <f t="shared" si="4"/>
        <v/>
      </c>
      <c r="K26" s="224"/>
      <c r="L26" s="225"/>
      <c r="M26" s="224"/>
      <c r="N26" s="225"/>
      <c r="O26" s="225"/>
      <c r="P26" s="309" t="str">
        <f t="shared" si="5"/>
        <v/>
      </c>
      <c r="Q26" s="281" t="str">
        <f t="shared" si="6"/>
        <v/>
      </c>
      <c r="R26" s="261" t="str">
        <f t="shared" si="0"/>
        <v/>
      </c>
      <c r="S26" s="258" t="str">
        <f t="shared" si="7"/>
        <v/>
      </c>
      <c r="T26" s="224"/>
      <c r="U26" s="225"/>
      <c r="V26" s="224"/>
      <c r="W26" s="225"/>
      <c r="X26" s="225"/>
      <c r="Y26" s="261" t="str">
        <f t="shared" si="8"/>
        <v/>
      </c>
      <c r="Z26" s="258" t="str">
        <f t="shared" si="9"/>
        <v/>
      </c>
      <c r="AA26" s="224"/>
      <c r="AB26" s="225"/>
      <c r="AC26" s="261" t="str">
        <f t="shared" si="10"/>
        <v/>
      </c>
      <c r="AD26" s="258" t="str">
        <f t="shared" si="11"/>
        <v/>
      </c>
      <c r="AE26" s="256"/>
      <c r="AF26" s="95"/>
    </row>
    <row r="27" spans="1:32" s="97" customFormat="1">
      <c r="A27" s="97">
        <f>список!A24</f>
        <v>23</v>
      </c>
      <c r="B27" s="98" t="str">
        <f>IF(список!B24="","",список!B24)</f>
        <v/>
      </c>
      <c r="C27" s="98" t="str">
        <f>IF(список!C24="","",список!C24)</f>
        <v/>
      </c>
      <c r="D27" s="224"/>
      <c r="E27" s="225"/>
      <c r="F27" s="270" t="str">
        <f t="shared" si="1"/>
        <v/>
      </c>
      <c r="G27" s="271" t="str">
        <f t="shared" si="2"/>
        <v/>
      </c>
      <c r="H27" s="224"/>
      <c r="I27" s="307" t="str">
        <f t="shared" si="3"/>
        <v/>
      </c>
      <c r="J27" s="264" t="str">
        <f t="shared" si="4"/>
        <v/>
      </c>
      <c r="K27" s="224"/>
      <c r="L27" s="225"/>
      <c r="M27" s="224"/>
      <c r="N27" s="225"/>
      <c r="O27" s="225"/>
      <c r="P27" s="309" t="str">
        <f t="shared" si="5"/>
        <v/>
      </c>
      <c r="Q27" s="281" t="str">
        <f t="shared" si="6"/>
        <v/>
      </c>
      <c r="R27" s="261" t="str">
        <f t="shared" si="0"/>
        <v/>
      </c>
      <c r="S27" s="258" t="str">
        <f t="shared" si="7"/>
        <v/>
      </c>
      <c r="T27" s="224"/>
      <c r="U27" s="225"/>
      <c r="V27" s="224"/>
      <c r="W27" s="225"/>
      <c r="X27" s="225"/>
      <c r="Y27" s="261" t="str">
        <f t="shared" si="8"/>
        <v/>
      </c>
      <c r="Z27" s="258" t="str">
        <f t="shared" si="9"/>
        <v/>
      </c>
      <c r="AA27" s="224"/>
      <c r="AB27" s="225"/>
      <c r="AC27" s="261" t="str">
        <f t="shared" si="10"/>
        <v/>
      </c>
      <c r="AD27" s="258" t="str">
        <f t="shared" si="11"/>
        <v/>
      </c>
      <c r="AE27" s="256"/>
      <c r="AF27" s="95"/>
    </row>
    <row r="28" spans="1:32" s="97" customFormat="1">
      <c r="A28" s="97">
        <f>список!A25</f>
        <v>24</v>
      </c>
      <c r="B28" s="98" t="str">
        <f>IF(список!B25="","",список!B25)</f>
        <v/>
      </c>
      <c r="C28" s="98" t="str">
        <f>IF(список!C25="","",список!C25)</f>
        <v/>
      </c>
      <c r="D28" s="224"/>
      <c r="E28" s="225"/>
      <c r="F28" s="270" t="str">
        <f t="shared" si="1"/>
        <v/>
      </c>
      <c r="G28" s="271" t="str">
        <f t="shared" si="2"/>
        <v/>
      </c>
      <c r="H28" s="224"/>
      <c r="I28" s="307" t="str">
        <f t="shared" si="3"/>
        <v/>
      </c>
      <c r="J28" s="264" t="str">
        <f t="shared" si="4"/>
        <v/>
      </c>
      <c r="K28" s="224"/>
      <c r="L28" s="225"/>
      <c r="M28" s="224"/>
      <c r="N28" s="225"/>
      <c r="O28" s="225"/>
      <c r="P28" s="309" t="str">
        <f t="shared" si="5"/>
        <v/>
      </c>
      <c r="Q28" s="281" t="str">
        <f t="shared" si="6"/>
        <v/>
      </c>
      <c r="R28" s="261" t="str">
        <f t="shared" si="0"/>
        <v/>
      </c>
      <c r="S28" s="258" t="str">
        <f t="shared" si="7"/>
        <v/>
      </c>
      <c r="T28" s="224"/>
      <c r="U28" s="225"/>
      <c r="V28" s="224"/>
      <c r="W28" s="225"/>
      <c r="X28" s="225"/>
      <c r="Y28" s="261" t="str">
        <f t="shared" si="8"/>
        <v/>
      </c>
      <c r="Z28" s="258" t="str">
        <f t="shared" si="9"/>
        <v/>
      </c>
      <c r="AA28" s="224"/>
      <c r="AB28" s="225"/>
      <c r="AC28" s="261" t="str">
        <f t="shared" si="10"/>
        <v/>
      </c>
      <c r="AD28" s="258" t="str">
        <f t="shared" si="11"/>
        <v/>
      </c>
      <c r="AE28" s="256"/>
      <c r="AF28" s="95"/>
    </row>
    <row r="29" spans="1:32" s="97" customFormat="1">
      <c r="A29" s="97">
        <f>список!A26</f>
        <v>25</v>
      </c>
      <c r="B29" s="98" t="str">
        <f>IF(список!B26="","",список!B26)</f>
        <v/>
      </c>
      <c r="C29" s="98" t="str">
        <f>IF(список!C26="","",список!C26)</f>
        <v/>
      </c>
      <c r="D29" s="224"/>
      <c r="E29" s="225"/>
      <c r="F29" s="270" t="str">
        <f t="shared" si="1"/>
        <v/>
      </c>
      <c r="G29" s="271" t="str">
        <f t="shared" si="2"/>
        <v/>
      </c>
      <c r="H29" s="224"/>
      <c r="I29" s="307" t="str">
        <f t="shared" si="3"/>
        <v/>
      </c>
      <c r="J29" s="264" t="str">
        <f t="shared" si="4"/>
        <v/>
      </c>
      <c r="K29" s="224"/>
      <c r="L29" s="225"/>
      <c r="M29" s="224"/>
      <c r="N29" s="225"/>
      <c r="O29" s="225"/>
      <c r="P29" s="309" t="str">
        <f t="shared" si="5"/>
        <v/>
      </c>
      <c r="Q29" s="281" t="str">
        <f t="shared" si="6"/>
        <v/>
      </c>
      <c r="R29" s="261" t="str">
        <f t="shared" si="0"/>
        <v/>
      </c>
      <c r="S29" s="258" t="str">
        <f t="shared" si="7"/>
        <v/>
      </c>
      <c r="T29" s="224"/>
      <c r="U29" s="225"/>
      <c r="V29" s="224"/>
      <c r="W29" s="225"/>
      <c r="X29" s="225"/>
      <c r="Y29" s="261" t="str">
        <f t="shared" si="8"/>
        <v/>
      </c>
      <c r="Z29" s="258" t="str">
        <f t="shared" si="9"/>
        <v/>
      </c>
      <c r="AA29" s="224"/>
      <c r="AB29" s="225"/>
      <c r="AC29" s="261" t="str">
        <f t="shared" si="10"/>
        <v/>
      </c>
      <c r="AD29" s="258" t="str">
        <f t="shared" si="11"/>
        <v/>
      </c>
      <c r="AE29" s="256"/>
      <c r="AF29" s="95"/>
    </row>
    <row r="30" spans="1:32" s="97" customFormat="1">
      <c r="A30" s="97">
        <f>список!A27</f>
        <v>26</v>
      </c>
      <c r="B30" s="98" t="str">
        <f>IF(список!B27="","",список!B27)</f>
        <v/>
      </c>
      <c r="C30" s="98" t="str">
        <f>IF(список!C27="","",список!C27)</f>
        <v/>
      </c>
      <c r="D30" s="224"/>
      <c r="E30" s="225"/>
      <c r="F30" s="270" t="str">
        <f t="shared" si="1"/>
        <v/>
      </c>
      <c r="G30" s="271" t="str">
        <f t="shared" si="2"/>
        <v/>
      </c>
      <c r="H30" s="224"/>
      <c r="I30" s="307" t="str">
        <f t="shared" si="3"/>
        <v/>
      </c>
      <c r="J30" s="264" t="str">
        <f t="shared" si="4"/>
        <v/>
      </c>
      <c r="K30" s="224"/>
      <c r="L30" s="225"/>
      <c r="M30" s="224"/>
      <c r="N30" s="225"/>
      <c r="O30" s="225"/>
      <c r="P30" s="309" t="str">
        <f t="shared" si="5"/>
        <v/>
      </c>
      <c r="Q30" s="281" t="str">
        <f t="shared" si="6"/>
        <v/>
      </c>
      <c r="R30" s="261" t="str">
        <f t="shared" ref="R30:R39" si="12">IF(F30="","",IF(I30="","",IF(P30="","",SUM(F30+I30+P30)/3)))</f>
        <v/>
      </c>
      <c r="S30" s="258" t="str">
        <f t="shared" si="7"/>
        <v/>
      </c>
      <c r="T30" s="224"/>
      <c r="U30" s="225"/>
      <c r="V30" s="224"/>
      <c r="W30" s="225"/>
      <c r="X30" s="225"/>
      <c r="Y30" s="261" t="str">
        <f t="shared" si="8"/>
        <v/>
      </c>
      <c r="Z30" s="258" t="str">
        <f t="shared" si="9"/>
        <v/>
      </c>
      <c r="AA30" s="224"/>
      <c r="AB30" s="225"/>
      <c r="AC30" s="261" t="str">
        <f t="shared" si="10"/>
        <v/>
      </c>
      <c r="AD30" s="258" t="str">
        <f t="shared" si="11"/>
        <v/>
      </c>
      <c r="AE30" s="256"/>
      <c r="AF30" s="95"/>
    </row>
    <row r="31" spans="1:32" s="97" customFormat="1">
      <c r="A31" s="97">
        <f>список!A28</f>
        <v>27</v>
      </c>
      <c r="B31" s="98" t="str">
        <f>IF(список!B28="","",список!B28)</f>
        <v/>
      </c>
      <c r="C31" s="98" t="str">
        <f>IF(список!C28="","",список!C28)</f>
        <v/>
      </c>
      <c r="D31" s="224"/>
      <c r="E31" s="225"/>
      <c r="F31" s="270" t="str">
        <f t="shared" si="1"/>
        <v/>
      </c>
      <c r="G31" s="271" t="str">
        <f t="shared" si="2"/>
        <v/>
      </c>
      <c r="H31" s="224"/>
      <c r="I31" s="307" t="str">
        <f t="shared" si="3"/>
        <v/>
      </c>
      <c r="J31" s="264" t="str">
        <f t="shared" si="4"/>
        <v/>
      </c>
      <c r="K31" s="224"/>
      <c r="L31" s="225"/>
      <c r="M31" s="224"/>
      <c r="N31" s="225"/>
      <c r="O31" s="225"/>
      <c r="P31" s="309" t="str">
        <f t="shared" si="5"/>
        <v/>
      </c>
      <c r="Q31" s="281" t="str">
        <f t="shared" si="6"/>
        <v/>
      </c>
      <c r="R31" s="261" t="str">
        <f t="shared" si="12"/>
        <v/>
      </c>
      <c r="S31" s="258" t="str">
        <f t="shared" si="7"/>
        <v/>
      </c>
      <c r="T31" s="224"/>
      <c r="U31" s="225"/>
      <c r="V31" s="224"/>
      <c r="W31" s="225"/>
      <c r="X31" s="225"/>
      <c r="Y31" s="261" t="str">
        <f t="shared" si="8"/>
        <v/>
      </c>
      <c r="Z31" s="258" t="str">
        <f t="shared" si="9"/>
        <v/>
      </c>
      <c r="AA31" s="224"/>
      <c r="AB31" s="225"/>
      <c r="AC31" s="261" t="str">
        <f t="shared" si="10"/>
        <v/>
      </c>
      <c r="AD31" s="258" t="str">
        <f t="shared" si="11"/>
        <v/>
      </c>
      <c r="AE31" s="256"/>
      <c r="AF31" s="95"/>
    </row>
    <row r="32" spans="1:32" s="97" customFormat="1">
      <c r="A32" s="97">
        <f>список!A29</f>
        <v>28</v>
      </c>
      <c r="B32" s="98" t="str">
        <f>IF(список!B29="","",список!B29)</f>
        <v/>
      </c>
      <c r="C32" s="98" t="str">
        <f>IF(список!C29="","",список!C29)</f>
        <v/>
      </c>
      <c r="D32" s="224"/>
      <c r="E32" s="225"/>
      <c r="F32" s="270" t="str">
        <f t="shared" si="1"/>
        <v/>
      </c>
      <c r="G32" s="271" t="str">
        <f t="shared" si="2"/>
        <v/>
      </c>
      <c r="H32" s="224"/>
      <c r="I32" s="307" t="str">
        <f t="shared" si="3"/>
        <v/>
      </c>
      <c r="J32" s="264" t="str">
        <f t="shared" si="4"/>
        <v/>
      </c>
      <c r="K32" s="224"/>
      <c r="L32" s="225"/>
      <c r="M32" s="224"/>
      <c r="N32" s="225"/>
      <c r="O32" s="225"/>
      <c r="P32" s="309" t="str">
        <f t="shared" si="5"/>
        <v/>
      </c>
      <c r="Q32" s="281" t="str">
        <f t="shared" si="6"/>
        <v/>
      </c>
      <c r="R32" s="261" t="str">
        <f t="shared" si="12"/>
        <v/>
      </c>
      <c r="S32" s="258" t="str">
        <f t="shared" si="7"/>
        <v/>
      </c>
      <c r="T32" s="224"/>
      <c r="U32" s="225"/>
      <c r="V32" s="224"/>
      <c r="W32" s="225"/>
      <c r="X32" s="225"/>
      <c r="Y32" s="261" t="str">
        <f t="shared" si="8"/>
        <v/>
      </c>
      <c r="Z32" s="258" t="str">
        <f t="shared" si="9"/>
        <v/>
      </c>
      <c r="AA32" s="224"/>
      <c r="AB32" s="225"/>
      <c r="AC32" s="261" t="str">
        <f t="shared" si="10"/>
        <v/>
      </c>
      <c r="AD32" s="258" t="str">
        <f t="shared" si="11"/>
        <v/>
      </c>
      <c r="AE32" s="256"/>
      <c r="AF32" s="95"/>
    </row>
    <row r="33" spans="1:32" s="97" customFormat="1">
      <c r="A33" s="97">
        <f>список!A30</f>
        <v>29</v>
      </c>
      <c r="B33" s="98" t="str">
        <f>IF(список!B30="","",список!B30)</f>
        <v/>
      </c>
      <c r="C33" s="98" t="str">
        <f>IF(список!C30="","",список!C30)</f>
        <v/>
      </c>
      <c r="D33" s="224"/>
      <c r="E33" s="225"/>
      <c r="F33" s="270" t="str">
        <f t="shared" si="1"/>
        <v/>
      </c>
      <c r="G33" s="271" t="str">
        <f t="shared" si="2"/>
        <v/>
      </c>
      <c r="H33" s="224"/>
      <c r="I33" s="307" t="str">
        <f t="shared" si="3"/>
        <v/>
      </c>
      <c r="J33" s="264" t="str">
        <f t="shared" si="4"/>
        <v/>
      </c>
      <c r="K33" s="224"/>
      <c r="L33" s="225"/>
      <c r="M33" s="224"/>
      <c r="N33" s="225"/>
      <c r="O33" s="225"/>
      <c r="P33" s="309" t="str">
        <f t="shared" si="5"/>
        <v/>
      </c>
      <c r="Q33" s="281" t="str">
        <f t="shared" si="6"/>
        <v/>
      </c>
      <c r="R33" s="261" t="str">
        <f t="shared" si="12"/>
        <v/>
      </c>
      <c r="S33" s="258" t="str">
        <f t="shared" si="7"/>
        <v/>
      </c>
      <c r="T33" s="224"/>
      <c r="U33" s="225"/>
      <c r="V33" s="224"/>
      <c r="W33" s="225"/>
      <c r="X33" s="225"/>
      <c r="Y33" s="261" t="str">
        <f t="shared" si="8"/>
        <v/>
      </c>
      <c r="Z33" s="258" t="str">
        <f t="shared" si="9"/>
        <v/>
      </c>
      <c r="AA33" s="224"/>
      <c r="AB33" s="225"/>
      <c r="AC33" s="261" t="str">
        <f t="shared" si="10"/>
        <v/>
      </c>
      <c r="AD33" s="258" t="str">
        <f t="shared" si="11"/>
        <v/>
      </c>
      <c r="AE33" s="256"/>
      <c r="AF33" s="95"/>
    </row>
    <row r="34" spans="1:32" s="97" customFormat="1">
      <c r="A34" s="97">
        <f>список!A31</f>
        <v>30</v>
      </c>
      <c r="B34" s="98" t="str">
        <f>IF(список!B31="","",список!B31)</f>
        <v/>
      </c>
      <c r="C34" s="98" t="str">
        <f>IF(список!C31="","",список!C31)</f>
        <v/>
      </c>
      <c r="D34" s="224"/>
      <c r="E34" s="244"/>
      <c r="F34" s="270" t="str">
        <f t="shared" si="1"/>
        <v/>
      </c>
      <c r="G34" s="271" t="str">
        <f t="shared" si="2"/>
        <v/>
      </c>
      <c r="H34" s="224"/>
      <c r="I34" s="307" t="str">
        <f t="shared" si="3"/>
        <v/>
      </c>
      <c r="J34" s="264" t="str">
        <f t="shared" si="4"/>
        <v/>
      </c>
      <c r="K34" s="224"/>
      <c r="L34" s="225"/>
      <c r="M34" s="224"/>
      <c r="N34" s="225"/>
      <c r="O34" s="225"/>
      <c r="P34" s="309" t="str">
        <f t="shared" si="5"/>
        <v/>
      </c>
      <c r="Q34" s="281" t="str">
        <f t="shared" si="6"/>
        <v/>
      </c>
      <c r="R34" s="261" t="str">
        <f t="shared" si="12"/>
        <v/>
      </c>
      <c r="S34" s="258" t="str">
        <f t="shared" si="7"/>
        <v/>
      </c>
      <c r="T34" s="224"/>
      <c r="U34" s="225"/>
      <c r="V34" s="224"/>
      <c r="W34" s="225"/>
      <c r="X34" s="225"/>
      <c r="Y34" s="261" t="str">
        <f t="shared" si="8"/>
        <v/>
      </c>
      <c r="Z34" s="258" t="str">
        <f t="shared" si="9"/>
        <v/>
      </c>
      <c r="AA34" s="224"/>
      <c r="AB34" s="244"/>
      <c r="AC34" s="261" t="str">
        <f t="shared" si="10"/>
        <v/>
      </c>
      <c r="AD34" s="258" t="str">
        <f t="shared" si="11"/>
        <v/>
      </c>
      <c r="AE34" s="256"/>
      <c r="AF34" s="95"/>
    </row>
    <row r="35" spans="1:32" s="97" customFormat="1">
      <c r="A35" s="97">
        <f>список!A32</f>
        <v>31</v>
      </c>
      <c r="B35" s="98" t="str">
        <f>IF(список!B32="","",список!B32)</f>
        <v/>
      </c>
      <c r="C35" s="98" t="str">
        <f>IF(список!C32="","",список!C32)</f>
        <v/>
      </c>
      <c r="D35" s="224"/>
      <c r="E35" s="244"/>
      <c r="F35" s="270" t="str">
        <f t="shared" si="1"/>
        <v/>
      </c>
      <c r="G35" s="271" t="str">
        <f t="shared" si="2"/>
        <v/>
      </c>
      <c r="H35" s="244"/>
      <c r="I35" s="307" t="str">
        <f t="shared" si="3"/>
        <v/>
      </c>
      <c r="J35" s="264" t="str">
        <f t="shared" si="4"/>
        <v/>
      </c>
      <c r="K35" s="224"/>
      <c r="L35" s="225"/>
      <c r="M35" s="244"/>
      <c r="N35" s="225"/>
      <c r="O35" s="225"/>
      <c r="P35" s="309" t="str">
        <f t="shared" si="5"/>
        <v/>
      </c>
      <c r="Q35" s="281" t="str">
        <f t="shared" si="6"/>
        <v/>
      </c>
      <c r="R35" s="261" t="str">
        <f t="shared" si="12"/>
        <v/>
      </c>
      <c r="S35" s="258" t="str">
        <f t="shared" si="7"/>
        <v/>
      </c>
      <c r="T35" s="224"/>
      <c r="U35" s="225"/>
      <c r="V35" s="244"/>
      <c r="W35" s="225"/>
      <c r="X35" s="225"/>
      <c r="Y35" s="261" t="str">
        <f t="shared" si="8"/>
        <v/>
      </c>
      <c r="Z35" s="258" t="str">
        <f t="shared" si="9"/>
        <v/>
      </c>
      <c r="AA35" s="224"/>
      <c r="AB35" s="244"/>
      <c r="AC35" s="261" t="str">
        <f t="shared" si="10"/>
        <v/>
      </c>
      <c r="AD35" s="258" t="str">
        <f t="shared" si="11"/>
        <v/>
      </c>
      <c r="AE35" s="256"/>
      <c r="AF35" s="95"/>
    </row>
    <row r="36" spans="1:32" s="97" customFormat="1">
      <c r="A36" s="97">
        <f>список!A33</f>
        <v>32</v>
      </c>
      <c r="B36" s="98" t="str">
        <f>IF(список!B33="","",список!B33)</f>
        <v/>
      </c>
      <c r="C36" s="98" t="str">
        <f>IF(список!C33="","",список!C33)</f>
        <v/>
      </c>
      <c r="D36" s="224"/>
      <c r="E36" s="244"/>
      <c r="F36" s="270" t="str">
        <f t="shared" si="1"/>
        <v/>
      </c>
      <c r="G36" s="271" t="str">
        <f t="shared" si="2"/>
        <v/>
      </c>
      <c r="H36" s="244"/>
      <c r="I36" s="307" t="str">
        <f t="shared" si="3"/>
        <v/>
      </c>
      <c r="J36" s="264" t="str">
        <f t="shared" si="4"/>
        <v/>
      </c>
      <c r="K36" s="225"/>
      <c r="L36" s="225"/>
      <c r="M36" s="244"/>
      <c r="N36" s="225"/>
      <c r="O36" s="244"/>
      <c r="P36" s="309" t="str">
        <f t="shared" si="5"/>
        <v/>
      </c>
      <c r="Q36" s="281" t="str">
        <f t="shared" si="6"/>
        <v/>
      </c>
      <c r="R36" s="261" t="str">
        <f t="shared" si="12"/>
        <v/>
      </c>
      <c r="S36" s="258" t="str">
        <f t="shared" si="7"/>
        <v/>
      </c>
      <c r="T36" s="225"/>
      <c r="U36" s="225"/>
      <c r="V36" s="244"/>
      <c r="W36" s="225"/>
      <c r="X36" s="244"/>
      <c r="Y36" s="261" t="str">
        <f t="shared" si="8"/>
        <v/>
      </c>
      <c r="Z36" s="258" t="str">
        <f t="shared" si="9"/>
        <v/>
      </c>
      <c r="AA36" s="224"/>
      <c r="AB36" s="225"/>
      <c r="AC36" s="261" t="str">
        <f t="shared" si="10"/>
        <v/>
      </c>
      <c r="AD36" s="258" t="str">
        <f t="shared" si="11"/>
        <v/>
      </c>
      <c r="AE36" s="256"/>
      <c r="AF36" s="95"/>
    </row>
    <row r="37" spans="1:32" s="97" customFormat="1">
      <c r="A37" s="97">
        <f>список!A34</f>
        <v>33</v>
      </c>
      <c r="B37" s="98" t="str">
        <f>IF(список!B34="","",список!B34)</f>
        <v/>
      </c>
      <c r="C37" s="98" t="str">
        <f>IF(список!C34="","",список!C34)</f>
        <v/>
      </c>
      <c r="D37" s="82"/>
      <c r="E37" s="210"/>
      <c r="F37" s="270" t="str">
        <f t="shared" si="1"/>
        <v/>
      </c>
      <c r="G37" s="271" t="str">
        <f t="shared" si="2"/>
        <v/>
      </c>
      <c r="H37" s="267"/>
      <c r="I37" s="307" t="str">
        <f t="shared" si="3"/>
        <v/>
      </c>
      <c r="J37" s="264" t="str">
        <f t="shared" si="4"/>
        <v/>
      </c>
      <c r="K37" s="225"/>
      <c r="L37" s="225"/>
      <c r="M37" s="225"/>
      <c r="N37" s="225"/>
      <c r="O37" s="244"/>
      <c r="P37" s="309" t="str">
        <f t="shared" si="5"/>
        <v/>
      </c>
      <c r="Q37" s="281" t="str">
        <f t="shared" si="6"/>
        <v/>
      </c>
      <c r="R37" s="261" t="str">
        <f t="shared" si="12"/>
        <v/>
      </c>
      <c r="S37" s="258" t="str">
        <f t="shared" si="7"/>
        <v/>
      </c>
      <c r="T37" s="225"/>
      <c r="U37" s="225"/>
      <c r="V37" s="225"/>
      <c r="W37" s="225"/>
      <c r="X37" s="244"/>
      <c r="Y37" s="261" t="str">
        <f t="shared" si="8"/>
        <v/>
      </c>
      <c r="Z37" s="258" t="str">
        <f t="shared" si="9"/>
        <v/>
      </c>
      <c r="AA37" s="224"/>
      <c r="AB37" s="225"/>
      <c r="AC37" s="261" t="str">
        <f t="shared" si="10"/>
        <v/>
      </c>
      <c r="AD37" s="258" t="str">
        <f t="shared" si="11"/>
        <v/>
      </c>
      <c r="AE37" s="256"/>
      <c r="AF37" s="95"/>
    </row>
    <row r="38" spans="1:32">
      <c r="A38" s="97">
        <f>список!A35</f>
        <v>34</v>
      </c>
      <c r="B38" s="98" t="str">
        <f>IF(список!B35="","",список!B35)</f>
        <v/>
      </c>
      <c r="C38" s="98" t="str">
        <f>IF(список!C35="","",список!C35)</f>
        <v/>
      </c>
      <c r="D38" s="83"/>
      <c r="E38" s="277"/>
      <c r="F38" s="270" t="str">
        <f t="shared" si="1"/>
        <v/>
      </c>
      <c r="G38" s="271" t="str">
        <f t="shared" si="2"/>
        <v/>
      </c>
      <c r="H38" s="283"/>
      <c r="I38" s="307" t="str">
        <f t="shared" si="3"/>
        <v/>
      </c>
      <c r="J38" s="264" t="str">
        <f t="shared" si="4"/>
        <v/>
      </c>
      <c r="K38" s="225"/>
      <c r="L38" s="225"/>
      <c r="M38" s="225"/>
      <c r="N38" s="225"/>
      <c r="O38" s="244"/>
      <c r="P38" s="309" t="str">
        <f t="shared" si="5"/>
        <v/>
      </c>
      <c r="Q38" s="281" t="str">
        <f t="shared" si="6"/>
        <v/>
      </c>
      <c r="R38" s="261" t="str">
        <f t="shared" si="12"/>
        <v/>
      </c>
      <c r="S38" s="258" t="str">
        <f t="shared" si="7"/>
        <v/>
      </c>
      <c r="T38" s="225"/>
      <c r="U38" s="225"/>
      <c r="V38" s="225"/>
      <c r="W38" s="225"/>
      <c r="X38" s="244"/>
      <c r="Y38" s="261" t="str">
        <f t="shared" si="8"/>
        <v/>
      </c>
      <c r="Z38" s="258" t="str">
        <f t="shared" si="9"/>
        <v/>
      </c>
      <c r="AA38" s="274"/>
      <c r="AB38" s="277"/>
      <c r="AC38" s="261" t="str">
        <f t="shared" si="10"/>
        <v/>
      </c>
      <c r="AD38" s="258" t="str">
        <f t="shared" si="11"/>
        <v/>
      </c>
      <c r="AE38" s="119"/>
    </row>
    <row r="39" spans="1:32" ht="15.75" thickBot="1">
      <c r="A39" s="97">
        <f>список!A36</f>
        <v>35</v>
      </c>
      <c r="B39" s="98" t="str">
        <f>IF(список!B36="","",список!B36)</f>
        <v/>
      </c>
      <c r="C39" s="98" t="str">
        <f>IF(список!C36="","",список!C36)</f>
        <v/>
      </c>
      <c r="D39" s="83"/>
      <c r="E39" s="277"/>
      <c r="F39" s="272" t="str">
        <f t="shared" si="1"/>
        <v/>
      </c>
      <c r="G39" s="273" t="str">
        <f t="shared" si="2"/>
        <v/>
      </c>
      <c r="H39" s="283"/>
      <c r="I39" s="265" t="str">
        <f t="shared" si="3"/>
        <v/>
      </c>
      <c r="J39" s="266" t="str">
        <f t="shared" si="4"/>
        <v/>
      </c>
      <c r="K39" s="274"/>
      <c r="L39" s="83"/>
      <c r="M39" s="83"/>
      <c r="N39" s="83"/>
      <c r="O39" s="277"/>
      <c r="P39" s="310" t="str">
        <f t="shared" si="5"/>
        <v/>
      </c>
      <c r="Q39" s="282" t="str">
        <f t="shared" si="6"/>
        <v/>
      </c>
      <c r="R39" s="262" t="str">
        <f t="shared" si="12"/>
        <v/>
      </c>
      <c r="S39" s="259" t="str">
        <f t="shared" si="7"/>
        <v/>
      </c>
      <c r="T39" s="274"/>
      <c r="U39" s="83"/>
      <c r="V39" s="83"/>
      <c r="W39" s="83"/>
      <c r="X39" s="277"/>
      <c r="Y39" s="262" t="str">
        <f t="shared" si="8"/>
        <v/>
      </c>
      <c r="Z39" s="259" t="str">
        <f t="shared" si="9"/>
        <v/>
      </c>
      <c r="AA39" s="274"/>
      <c r="AB39" s="277"/>
      <c r="AC39" s="262" t="str">
        <f t="shared" si="10"/>
        <v/>
      </c>
      <c r="AD39" s="259" t="str">
        <f t="shared" si="11"/>
        <v/>
      </c>
      <c r="AE39" s="119"/>
    </row>
    <row r="40" spans="1:32">
      <c r="F40" s="84"/>
      <c r="G40" s="84"/>
      <c r="I40" s="84"/>
      <c r="J40" s="84"/>
      <c r="P40" s="84"/>
      <c r="Q40" s="84"/>
      <c r="R40" s="84"/>
      <c r="S40" s="84"/>
      <c r="Y40" s="84"/>
      <c r="Z40" s="84"/>
      <c r="AC40" s="84"/>
      <c r="AD40" s="84"/>
    </row>
  </sheetData>
  <sheetProtection password="CC6F" sheet="1" objects="1" scenarios="1" selectLockedCells="1"/>
  <mergeCells count="25">
    <mergeCell ref="AA2:AD2"/>
    <mergeCell ref="B3:B4"/>
    <mergeCell ref="C3:C4"/>
    <mergeCell ref="AE3:AF4"/>
    <mergeCell ref="T3:T4"/>
    <mergeCell ref="U3:U4"/>
    <mergeCell ref="V3:V4"/>
    <mergeCell ref="W3:W4"/>
    <mergeCell ref="X3:X4"/>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15" zoomScale="70" zoomScaleNormal="70" workbookViewId="0">
      <selection activeCell="J30" sqref="J4:N30"/>
    </sheetView>
  </sheetViews>
  <sheetFormatPr defaultColWidth="9.140625" defaultRowHeight="15"/>
  <cols>
    <col min="1" max="1" width="9.140625" style="81"/>
    <col min="2" max="2" width="22.5703125" style="81" customWidth="1"/>
    <col min="3" max="16384" width="9.140625" style="81"/>
  </cols>
  <sheetData>
    <row r="1" spans="1:18">
      <c r="A1" s="345" t="s">
        <v>136</v>
      </c>
      <c r="B1" s="345"/>
      <c r="C1" s="345"/>
      <c r="D1" s="345"/>
      <c r="E1" s="345"/>
      <c r="F1" s="345"/>
      <c r="G1" s="345"/>
      <c r="H1" s="345"/>
      <c r="I1" s="345"/>
      <c r="J1" s="345"/>
      <c r="K1" s="345"/>
      <c r="L1" s="345"/>
      <c r="M1" s="345"/>
      <c r="N1" s="345"/>
      <c r="O1" s="345"/>
      <c r="P1" s="345"/>
    </row>
    <row r="2" spans="1:18" ht="35.25" customHeight="1">
      <c r="A2" s="337" t="str">
        <f>список!A1</f>
        <v>№</v>
      </c>
      <c r="B2" s="355" t="str">
        <f>список!B1</f>
        <v>Фамилия, имя воспитанника</v>
      </c>
      <c r="C2" s="358" t="str">
        <f>[2]список!C1</f>
        <v xml:space="preserve">дата </v>
      </c>
      <c r="D2" s="336" t="s">
        <v>137</v>
      </c>
      <c r="E2" s="336"/>
      <c r="F2" s="336"/>
      <c r="G2" s="336"/>
      <c r="H2" s="336"/>
      <c r="I2" s="336"/>
      <c r="J2" s="352" t="s">
        <v>143</v>
      </c>
      <c r="K2" s="353"/>
      <c r="L2" s="353"/>
      <c r="M2" s="353"/>
      <c r="N2" s="353"/>
      <c r="O2" s="353"/>
      <c r="P2" s="354"/>
      <c r="Q2" s="331"/>
      <c r="R2" s="331"/>
    </row>
    <row r="3" spans="1:18" s="87" customFormat="1" ht="250.5" customHeight="1" thickBot="1">
      <c r="A3" s="339"/>
      <c r="B3" s="356"/>
      <c r="C3" s="359"/>
      <c r="D3" s="99" t="s">
        <v>195</v>
      </c>
      <c r="E3" s="99" t="s">
        <v>196</v>
      </c>
      <c r="F3" s="99" t="s">
        <v>197</v>
      </c>
      <c r="G3" s="99" t="s">
        <v>198</v>
      </c>
      <c r="H3" s="404" t="s">
        <v>0</v>
      </c>
      <c r="I3" s="405"/>
      <c r="J3" s="99" t="s">
        <v>199</v>
      </c>
      <c r="K3" s="99" t="s">
        <v>200</v>
      </c>
      <c r="L3" s="99" t="s">
        <v>201</v>
      </c>
      <c r="M3" s="99" t="s">
        <v>265</v>
      </c>
      <c r="N3" s="99" t="s">
        <v>266</v>
      </c>
      <c r="O3" s="349" t="s">
        <v>0</v>
      </c>
      <c r="P3" s="349"/>
      <c r="Q3" s="416"/>
      <c r="R3" s="416"/>
    </row>
    <row r="4" spans="1:18" ht="15.75">
      <c r="A4" s="81">
        <f>список!A2</f>
        <v>1</v>
      </c>
      <c r="B4" s="92" t="str">
        <f>IF(список!B2="","",список!B2)</f>
        <v/>
      </c>
      <c r="C4" s="92" t="str">
        <f>IF(список!C2="","",список!C2)</f>
        <v/>
      </c>
      <c r="D4" s="222"/>
      <c r="E4" s="223"/>
      <c r="F4" s="222"/>
      <c r="G4" s="223"/>
      <c r="H4" s="249" t="str">
        <f>IF(D4="","",IF(E4="","",IF(F4="","",IF(G4="","",SUM(D4:G4)/4))))</f>
        <v/>
      </c>
      <c r="I4" s="250" t="str">
        <f>IF(H4="","",IF(H4&gt;1.5,"сформирован",IF(H4&lt;0.5,"не сформирован", "в стадии формирования")))</f>
        <v/>
      </c>
      <c r="J4" s="222"/>
      <c r="K4" s="223"/>
      <c r="L4" s="223"/>
      <c r="M4" s="223"/>
      <c r="N4" s="223"/>
      <c r="O4" s="275" t="str">
        <f>IF(J4="","",IF(K4="","",IF(L4="","",IF(M4="","",IF(N4="","",SUM(J4:N4)/5)))))</f>
        <v/>
      </c>
      <c r="P4" s="250" t="str">
        <f>IF(O4="","",IF(O4&gt;1.5,"сформирован",IF(O4&lt;0.5,"не сформирован", "в стадии формирования")))</f>
        <v/>
      </c>
      <c r="Q4" s="278"/>
      <c r="R4" s="93"/>
    </row>
    <row r="5" spans="1:18" ht="15.75">
      <c r="A5" s="81">
        <f>список!A3</f>
        <v>2</v>
      </c>
      <c r="B5" s="92" t="str">
        <f>IF(список!B3="","",список!B3)</f>
        <v/>
      </c>
      <c r="C5" s="92" t="str">
        <f>IF(список!C3="","",список!C3)</f>
        <v/>
      </c>
      <c r="D5" s="224"/>
      <c r="E5" s="225"/>
      <c r="F5" s="224"/>
      <c r="G5" s="225"/>
      <c r="H5" s="251" t="str">
        <f t="shared" ref="H5:H38" si="0">IF(D5="","",IF(E5="","",IF(F5="","",IF(G5="","",SUM(D5:G5)/4))))</f>
        <v/>
      </c>
      <c r="I5" s="252" t="str">
        <f t="shared" ref="I5:I38" si="1">IF(H5="","",IF(H5&gt;1.5,"сформирован",IF(H5&lt;0.5,"не сформирован", "в стадии формирования")))</f>
        <v/>
      </c>
      <c r="J5" s="224"/>
      <c r="K5" s="311"/>
      <c r="L5" s="225"/>
      <c r="M5" s="225"/>
      <c r="N5" s="225"/>
      <c r="O5" s="276" t="str">
        <f t="shared" ref="O5:O38" si="2">IF(J5="","",IF(K5="","",IF(L5="","",IF(M5="","",IF(N5="","",SUM(J5:N5)/5)))))</f>
        <v/>
      </c>
      <c r="P5" s="252" t="str">
        <f t="shared" ref="P5:P38" si="3">IF(O5="","",IF(O5&gt;1.5,"сформирован",IF(O5&lt;0.5,"не сформирован", "в стадии формирования")))</f>
        <v/>
      </c>
      <c r="Q5" s="278"/>
      <c r="R5" s="93"/>
    </row>
    <row r="6" spans="1:18" ht="15.75">
      <c r="A6" s="81">
        <f>список!A4</f>
        <v>3</v>
      </c>
      <c r="B6" s="92" t="str">
        <f>IF(список!B4="","",список!B4)</f>
        <v/>
      </c>
      <c r="C6" s="92" t="str">
        <f>IF(список!C4="","",список!C4)</f>
        <v/>
      </c>
      <c r="D6" s="224"/>
      <c r="E6" s="225"/>
      <c r="F6" s="224"/>
      <c r="G6" s="225"/>
      <c r="H6" s="251" t="str">
        <f t="shared" si="0"/>
        <v/>
      </c>
      <c r="I6" s="252" t="str">
        <f t="shared" si="1"/>
        <v/>
      </c>
      <c r="J6" s="224"/>
      <c r="K6" s="225"/>
      <c r="L6" s="225"/>
      <c r="M6" s="225"/>
      <c r="N6" s="225"/>
      <c r="O6" s="276" t="str">
        <f t="shared" si="2"/>
        <v/>
      </c>
      <c r="P6" s="252" t="str">
        <f t="shared" si="3"/>
        <v/>
      </c>
      <c r="Q6" s="278"/>
      <c r="R6" s="93"/>
    </row>
    <row r="7" spans="1:18" ht="15.75">
      <c r="A7" s="81">
        <f>список!A5</f>
        <v>4</v>
      </c>
      <c r="B7" s="92" t="str">
        <f>IF(список!B5="","",список!B5)</f>
        <v/>
      </c>
      <c r="C7" s="92" t="str">
        <f>IF(список!C5="","",список!C5)</f>
        <v/>
      </c>
      <c r="D7" s="224"/>
      <c r="E7" s="225"/>
      <c r="F7" s="224"/>
      <c r="G7" s="225"/>
      <c r="H7" s="251" t="str">
        <f t="shared" si="0"/>
        <v/>
      </c>
      <c r="I7" s="252" t="str">
        <f t="shared" si="1"/>
        <v/>
      </c>
      <c r="J7" s="224"/>
      <c r="K7" s="225"/>
      <c r="L7" s="225"/>
      <c r="M7" s="225"/>
      <c r="N7" s="225"/>
      <c r="O7" s="276" t="str">
        <f t="shared" si="2"/>
        <v/>
      </c>
      <c r="P7" s="252" t="str">
        <f t="shared" si="3"/>
        <v/>
      </c>
      <c r="Q7" s="278"/>
      <c r="R7" s="93"/>
    </row>
    <row r="8" spans="1:18" ht="15.75">
      <c r="A8" s="81">
        <f>список!A6</f>
        <v>5</v>
      </c>
      <c r="B8" s="92" t="str">
        <f>IF(список!B6="","",список!B6)</f>
        <v/>
      </c>
      <c r="C8" s="92" t="str">
        <f>IF(список!C6="","",список!C6)</f>
        <v/>
      </c>
      <c r="D8" s="224"/>
      <c r="E8" s="225"/>
      <c r="F8" s="224"/>
      <c r="G8" s="225"/>
      <c r="H8" s="251" t="str">
        <f t="shared" si="0"/>
        <v/>
      </c>
      <c r="I8" s="252" t="str">
        <f t="shared" si="1"/>
        <v/>
      </c>
      <c r="J8" s="224"/>
      <c r="K8" s="225"/>
      <c r="L8" s="225"/>
      <c r="M8" s="225"/>
      <c r="N8" s="225"/>
      <c r="O8" s="276" t="str">
        <f t="shared" si="2"/>
        <v/>
      </c>
      <c r="P8" s="252" t="str">
        <f t="shared" si="3"/>
        <v/>
      </c>
      <c r="Q8" s="278"/>
      <c r="R8" s="93"/>
    </row>
    <row r="9" spans="1:18" ht="15.75">
      <c r="A9" s="81">
        <f>список!A7</f>
        <v>6</v>
      </c>
      <c r="B9" s="92" t="str">
        <f>IF(список!B7="","",список!B7)</f>
        <v/>
      </c>
      <c r="C9" s="92" t="str">
        <f>IF(список!C7="","",список!C7)</f>
        <v/>
      </c>
      <c r="D9" s="224"/>
      <c r="E9" s="225"/>
      <c r="F9" s="224"/>
      <c r="G9" s="225"/>
      <c r="H9" s="251" t="str">
        <f t="shared" si="0"/>
        <v/>
      </c>
      <c r="I9" s="252" t="str">
        <f t="shared" si="1"/>
        <v/>
      </c>
      <c r="J9" s="224"/>
      <c r="K9" s="225"/>
      <c r="L9" s="225"/>
      <c r="M9" s="225"/>
      <c r="N9" s="225"/>
      <c r="O9" s="276" t="str">
        <f t="shared" si="2"/>
        <v/>
      </c>
      <c r="P9" s="252" t="str">
        <f t="shared" si="3"/>
        <v/>
      </c>
      <c r="Q9" s="278"/>
      <c r="R9" s="93"/>
    </row>
    <row r="10" spans="1:18" ht="15.75">
      <c r="A10" s="81">
        <f>список!A8</f>
        <v>7</v>
      </c>
      <c r="B10" s="92" t="str">
        <f>IF(список!B8="","",список!B8)</f>
        <v/>
      </c>
      <c r="C10" s="92" t="str">
        <f>IF(список!C8="","",список!C8)</f>
        <v/>
      </c>
      <c r="D10" s="224"/>
      <c r="E10" s="225"/>
      <c r="F10" s="224"/>
      <c r="G10" s="225"/>
      <c r="H10" s="251" t="str">
        <f t="shared" si="0"/>
        <v/>
      </c>
      <c r="I10" s="252" t="str">
        <f t="shared" si="1"/>
        <v/>
      </c>
      <c r="J10" s="224"/>
      <c r="K10" s="225"/>
      <c r="L10" s="225"/>
      <c r="M10" s="225"/>
      <c r="N10" s="225"/>
      <c r="O10" s="276" t="str">
        <f t="shared" si="2"/>
        <v/>
      </c>
      <c r="P10" s="252" t="str">
        <f t="shared" si="3"/>
        <v/>
      </c>
      <c r="Q10" s="278"/>
      <c r="R10" s="93"/>
    </row>
    <row r="11" spans="1:18" ht="15.75">
      <c r="A11" s="81">
        <f>список!A9</f>
        <v>8</v>
      </c>
      <c r="B11" s="92" t="str">
        <f>IF(список!B9="","",список!B9)</f>
        <v/>
      </c>
      <c r="C11" s="92" t="str">
        <f>IF(список!C9="","",список!C9)</f>
        <v/>
      </c>
      <c r="D11" s="224"/>
      <c r="E11" s="225"/>
      <c r="F11" s="224"/>
      <c r="G11" s="225"/>
      <c r="H11" s="251" t="str">
        <f t="shared" si="0"/>
        <v/>
      </c>
      <c r="I11" s="252" t="str">
        <f t="shared" si="1"/>
        <v/>
      </c>
      <c r="J11" s="224"/>
      <c r="K11" s="225"/>
      <c r="L11" s="225"/>
      <c r="M11" s="225"/>
      <c r="N11" s="225"/>
      <c r="O11" s="276" t="str">
        <f t="shared" si="2"/>
        <v/>
      </c>
      <c r="P11" s="252" t="str">
        <f t="shared" si="3"/>
        <v/>
      </c>
      <c r="Q11" s="278"/>
      <c r="R11" s="93"/>
    </row>
    <row r="12" spans="1:18" ht="15.75">
      <c r="A12" s="81">
        <f>список!A10</f>
        <v>9</v>
      </c>
      <c r="B12" s="92" t="str">
        <f>IF(список!B10="","",список!B10)</f>
        <v/>
      </c>
      <c r="C12" s="92" t="str">
        <f>IF(список!C10="","",список!C10)</f>
        <v/>
      </c>
      <c r="D12" s="224"/>
      <c r="E12" s="225"/>
      <c r="F12" s="224"/>
      <c r="G12" s="225"/>
      <c r="H12" s="251" t="str">
        <f t="shared" si="0"/>
        <v/>
      </c>
      <c r="I12" s="252" t="str">
        <f t="shared" si="1"/>
        <v/>
      </c>
      <c r="J12" s="224"/>
      <c r="K12" s="225"/>
      <c r="L12" s="225"/>
      <c r="M12" s="225"/>
      <c r="N12" s="225"/>
      <c r="O12" s="276" t="str">
        <f t="shared" si="2"/>
        <v/>
      </c>
      <c r="P12" s="252" t="str">
        <f t="shared" si="3"/>
        <v/>
      </c>
      <c r="Q12" s="278"/>
      <c r="R12" s="93"/>
    </row>
    <row r="13" spans="1:18" ht="15.75">
      <c r="A13" s="81">
        <f>список!A11</f>
        <v>10</v>
      </c>
      <c r="B13" s="92" t="str">
        <f>IF(список!B11="","",список!B11)</f>
        <v/>
      </c>
      <c r="C13" s="92" t="str">
        <f>IF(список!C11="","",список!C11)</f>
        <v/>
      </c>
      <c r="D13" s="224"/>
      <c r="E13" s="225"/>
      <c r="F13" s="224"/>
      <c r="G13" s="225"/>
      <c r="H13" s="251" t="str">
        <f t="shared" si="0"/>
        <v/>
      </c>
      <c r="I13" s="252" t="str">
        <f t="shared" si="1"/>
        <v/>
      </c>
      <c r="J13" s="224"/>
      <c r="K13" s="225"/>
      <c r="L13" s="225"/>
      <c r="M13" s="225"/>
      <c r="N13" s="225"/>
      <c r="O13" s="276" t="str">
        <f t="shared" si="2"/>
        <v/>
      </c>
      <c r="P13" s="252" t="str">
        <f t="shared" si="3"/>
        <v/>
      </c>
      <c r="Q13" s="278"/>
      <c r="R13" s="93"/>
    </row>
    <row r="14" spans="1:18" ht="15.75">
      <c r="A14" s="81">
        <f>список!A12</f>
        <v>11</v>
      </c>
      <c r="B14" s="92" t="str">
        <f>IF(список!B12="","",список!B12)</f>
        <v/>
      </c>
      <c r="C14" s="92" t="str">
        <f>IF(список!C12="","",список!C12)</f>
        <v/>
      </c>
      <c r="D14" s="224"/>
      <c r="E14" s="225"/>
      <c r="F14" s="224"/>
      <c r="G14" s="225"/>
      <c r="H14" s="251" t="str">
        <f t="shared" si="0"/>
        <v/>
      </c>
      <c r="I14" s="252" t="str">
        <f t="shared" si="1"/>
        <v/>
      </c>
      <c r="J14" s="224"/>
      <c r="K14" s="225"/>
      <c r="L14" s="225"/>
      <c r="M14" s="225"/>
      <c r="N14" s="225"/>
      <c r="O14" s="276" t="str">
        <f t="shared" si="2"/>
        <v/>
      </c>
      <c r="P14" s="252" t="str">
        <f t="shared" si="3"/>
        <v/>
      </c>
      <c r="Q14" s="278"/>
      <c r="R14" s="93"/>
    </row>
    <row r="15" spans="1:18" ht="15.75">
      <c r="A15" s="81">
        <f>список!A13</f>
        <v>12</v>
      </c>
      <c r="B15" s="92" t="str">
        <f>IF(список!B13="","",список!B13)</f>
        <v/>
      </c>
      <c r="C15" s="92" t="str">
        <f>IF(список!C13="","",список!C13)</f>
        <v/>
      </c>
      <c r="D15" s="224"/>
      <c r="E15" s="225"/>
      <c r="F15" s="224"/>
      <c r="G15" s="225"/>
      <c r="H15" s="251" t="str">
        <f t="shared" si="0"/>
        <v/>
      </c>
      <c r="I15" s="252" t="str">
        <f t="shared" si="1"/>
        <v/>
      </c>
      <c r="J15" s="224"/>
      <c r="K15" s="225"/>
      <c r="L15" s="225"/>
      <c r="M15" s="225"/>
      <c r="N15" s="225"/>
      <c r="O15" s="276" t="str">
        <f t="shared" si="2"/>
        <v/>
      </c>
      <c r="P15" s="252" t="str">
        <f t="shared" si="3"/>
        <v/>
      </c>
      <c r="Q15" s="278"/>
      <c r="R15" s="93"/>
    </row>
    <row r="16" spans="1:18" ht="15.75">
      <c r="A16" s="81">
        <f>список!A14</f>
        <v>13</v>
      </c>
      <c r="B16" s="92" t="str">
        <f>IF(список!B14="","",список!B14)</f>
        <v/>
      </c>
      <c r="C16" s="92" t="str">
        <f>IF(список!C14="","",список!C14)</f>
        <v/>
      </c>
      <c r="D16" s="224"/>
      <c r="E16" s="225"/>
      <c r="F16" s="224"/>
      <c r="G16" s="225"/>
      <c r="H16" s="251" t="str">
        <f t="shared" si="0"/>
        <v/>
      </c>
      <c r="I16" s="252" t="str">
        <f t="shared" si="1"/>
        <v/>
      </c>
      <c r="J16" s="224"/>
      <c r="K16" s="225"/>
      <c r="L16" s="225"/>
      <c r="M16" s="225"/>
      <c r="N16" s="225"/>
      <c r="O16" s="276" t="str">
        <f t="shared" si="2"/>
        <v/>
      </c>
      <c r="P16" s="252" t="str">
        <f t="shared" si="3"/>
        <v/>
      </c>
      <c r="Q16" s="278"/>
      <c r="R16" s="93"/>
    </row>
    <row r="17" spans="1:18" ht="15.75">
      <c r="A17" s="81">
        <f>список!A15</f>
        <v>14</v>
      </c>
      <c r="B17" s="92" t="str">
        <f>IF(список!B15="","",список!B15)</f>
        <v/>
      </c>
      <c r="C17" s="92" t="str">
        <f>IF(список!C15="","",список!C15)</f>
        <v/>
      </c>
      <c r="D17" s="224"/>
      <c r="E17" s="225"/>
      <c r="F17" s="224"/>
      <c r="G17" s="225"/>
      <c r="H17" s="251" t="str">
        <f t="shared" si="0"/>
        <v/>
      </c>
      <c r="I17" s="252" t="str">
        <f t="shared" si="1"/>
        <v/>
      </c>
      <c r="J17" s="224"/>
      <c r="K17" s="225"/>
      <c r="L17" s="225"/>
      <c r="M17" s="225"/>
      <c r="N17" s="225"/>
      <c r="O17" s="276" t="str">
        <f t="shared" si="2"/>
        <v/>
      </c>
      <c r="P17" s="252" t="str">
        <f t="shared" si="3"/>
        <v/>
      </c>
      <c r="Q17" s="278"/>
      <c r="R17" s="93"/>
    </row>
    <row r="18" spans="1:18" ht="15.75">
      <c r="A18" s="81">
        <f>список!A16</f>
        <v>15</v>
      </c>
      <c r="B18" s="92" t="str">
        <f>IF(список!B16="","",список!B16)</f>
        <v/>
      </c>
      <c r="C18" s="92" t="str">
        <f>IF(список!C16="","",список!C16)</f>
        <v/>
      </c>
      <c r="D18" s="224"/>
      <c r="E18" s="225"/>
      <c r="F18" s="224"/>
      <c r="G18" s="225"/>
      <c r="H18" s="251" t="str">
        <f t="shared" si="0"/>
        <v/>
      </c>
      <c r="I18" s="252" t="str">
        <f t="shared" si="1"/>
        <v/>
      </c>
      <c r="J18" s="224"/>
      <c r="K18" s="225"/>
      <c r="L18" s="225"/>
      <c r="M18" s="225"/>
      <c r="N18" s="225"/>
      <c r="O18" s="276" t="str">
        <f t="shared" si="2"/>
        <v/>
      </c>
      <c r="P18" s="252" t="str">
        <f t="shared" si="3"/>
        <v/>
      </c>
      <c r="Q18" s="278"/>
      <c r="R18" s="93"/>
    </row>
    <row r="19" spans="1:18" ht="15.75">
      <c r="A19" s="81">
        <f>список!A17</f>
        <v>16</v>
      </c>
      <c r="B19" s="92" t="str">
        <f>IF(список!B17="","",список!B17)</f>
        <v/>
      </c>
      <c r="C19" s="92" t="str">
        <f>IF(список!C17="","",список!C17)</f>
        <v/>
      </c>
      <c r="D19" s="224"/>
      <c r="E19" s="225"/>
      <c r="F19" s="224"/>
      <c r="G19" s="225"/>
      <c r="H19" s="251" t="str">
        <f t="shared" si="0"/>
        <v/>
      </c>
      <c r="I19" s="252" t="str">
        <f t="shared" si="1"/>
        <v/>
      </c>
      <c r="J19" s="224"/>
      <c r="K19" s="225"/>
      <c r="L19" s="225"/>
      <c r="M19" s="225"/>
      <c r="N19" s="225"/>
      <c r="O19" s="276" t="str">
        <f t="shared" si="2"/>
        <v/>
      </c>
      <c r="P19" s="252" t="str">
        <f t="shared" si="3"/>
        <v/>
      </c>
      <c r="Q19" s="278"/>
      <c r="R19" s="93"/>
    </row>
    <row r="20" spans="1:18" ht="15.75">
      <c r="A20" s="81">
        <f>список!A18</f>
        <v>17</v>
      </c>
      <c r="B20" s="92" t="str">
        <f>IF(список!B18="","",список!B18)</f>
        <v/>
      </c>
      <c r="C20" s="92" t="str">
        <f>IF(список!C18="","",список!C18)</f>
        <v/>
      </c>
      <c r="D20" s="224"/>
      <c r="E20" s="225"/>
      <c r="F20" s="224"/>
      <c r="G20" s="225"/>
      <c r="H20" s="251" t="str">
        <f t="shared" si="0"/>
        <v/>
      </c>
      <c r="I20" s="252" t="str">
        <f t="shared" si="1"/>
        <v/>
      </c>
      <c r="J20" s="224"/>
      <c r="K20" s="225"/>
      <c r="L20" s="225"/>
      <c r="M20" s="225"/>
      <c r="N20" s="225"/>
      <c r="O20" s="276" t="str">
        <f t="shared" si="2"/>
        <v/>
      </c>
      <c r="P20" s="252" t="str">
        <f t="shared" si="3"/>
        <v/>
      </c>
      <c r="Q20" s="278"/>
      <c r="R20" s="93"/>
    </row>
    <row r="21" spans="1:18" ht="15.75">
      <c r="A21" s="81">
        <f>список!A19</f>
        <v>18</v>
      </c>
      <c r="B21" s="92" t="str">
        <f>IF(список!B19="","",список!B19)</f>
        <v/>
      </c>
      <c r="C21" s="92" t="str">
        <f>IF(список!C19="","",список!C19)</f>
        <v/>
      </c>
      <c r="D21" s="224"/>
      <c r="E21" s="225"/>
      <c r="F21" s="224"/>
      <c r="G21" s="225"/>
      <c r="H21" s="251" t="str">
        <f t="shared" si="0"/>
        <v/>
      </c>
      <c r="I21" s="252" t="str">
        <f t="shared" si="1"/>
        <v/>
      </c>
      <c r="J21" s="224"/>
      <c r="K21" s="225"/>
      <c r="L21" s="225"/>
      <c r="M21" s="225"/>
      <c r="N21" s="225"/>
      <c r="O21" s="276" t="str">
        <f t="shared" si="2"/>
        <v/>
      </c>
      <c r="P21" s="252" t="str">
        <f t="shared" si="3"/>
        <v/>
      </c>
      <c r="Q21" s="278"/>
      <c r="R21" s="93"/>
    </row>
    <row r="22" spans="1:18" ht="15.75">
      <c r="A22" s="81">
        <f>список!A20</f>
        <v>19</v>
      </c>
      <c r="B22" s="92" t="str">
        <f>IF(список!B20="","",список!B20)</f>
        <v/>
      </c>
      <c r="C22" s="92" t="str">
        <f>IF(список!C20="","",список!C20)</f>
        <v/>
      </c>
      <c r="D22" s="224"/>
      <c r="E22" s="225"/>
      <c r="F22" s="224"/>
      <c r="G22" s="225"/>
      <c r="H22" s="251" t="str">
        <f t="shared" si="0"/>
        <v/>
      </c>
      <c r="I22" s="252" t="str">
        <f t="shared" si="1"/>
        <v/>
      </c>
      <c r="J22" s="224"/>
      <c r="K22" s="225"/>
      <c r="L22" s="225"/>
      <c r="M22" s="225"/>
      <c r="N22" s="225"/>
      <c r="O22" s="276" t="str">
        <f t="shared" si="2"/>
        <v/>
      </c>
      <c r="P22" s="252" t="str">
        <f t="shared" si="3"/>
        <v/>
      </c>
      <c r="Q22" s="278"/>
      <c r="R22" s="93"/>
    </row>
    <row r="23" spans="1:18" ht="15.75">
      <c r="A23" s="81">
        <f>список!A21</f>
        <v>20</v>
      </c>
      <c r="B23" s="92" t="str">
        <f>IF(список!B21="","",список!B21)</f>
        <v/>
      </c>
      <c r="C23" s="92" t="str">
        <f>IF(список!C21="","",список!C21)</f>
        <v/>
      </c>
      <c r="D23" s="224"/>
      <c r="E23" s="225"/>
      <c r="F23" s="224"/>
      <c r="G23" s="225"/>
      <c r="H23" s="251" t="str">
        <f t="shared" si="0"/>
        <v/>
      </c>
      <c r="I23" s="252" t="str">
        <f t="shared" si="1"/>
        <v/>
      </c>
      <c r="J23" s="224"/>
      <c r="K23" s="225"/>
      <c r="L23" s="225"/>
      <c r="M23" s="225"/>
      <c r="N23" s="225"/>
      <c r="O23" s="276" t="str">
        <f t="shared" si="2"/>
        <v/>
      </c>
      <c r="P23" s="252" t="str">
        <f t="shared" si="3"/>
        <v/>
      </c>
      <c r="Q23" s="278"/>
      <c r="R23" s="93"/>
    </row>
    <row r="24" spans="1:18" ht="15.75">
      <c r="A24" s="81">
        <f>список!A22</f>
        <v>21</v>
      </c>
      <c r="B24" s="92" t="str">
        <f>IF(список!B22="","",список!B22)</f>
        <v/>
      </c>
      <c r="C24" s="92" t="str">
        <f>IF(список!C22="","",список!C22)</f>
        <v/>
      </c>
      <c r="D24" s="224"/>
      <c r="E24" s="225"/>
      <c r="F24" s="224"/>
      <c r="G24" s="225"/>
      <c r="H24" s="251" t="str">
        <f t="shared" si="0"/>
        <v/>
      </c>
      <c r="I24" s="252" t="str">
        <f t="shared" si="1"/>
        <v/>
      </c>
      <c r="J24" s="224"/>
      <c r="K24" s="225"/>
      <c r="L24" s="225"/>
      <c r="M24" s="225"/>
      <c r="N24" s="225"/>
      <c r="O24" s="276" t="str">
        <f t="shared" si="2"/>
        <v/>
      </c>
      <c r="P24" s="252" t="str">
        <f t="shared" si="3"/>
        <v/>
      </c>
      <c r="Q24" s="278"/>
      <c r="R24" s="93"/>
    </row>
    <row r="25" spans="1:18" ht="15.75">
      <c r="A25" s="81">
        <f>список!A23</f>
        <v>22</v>
      </c>
      <c r="B25" s="92" t="str">
        <f>IF(список!B23="","",список!B23)</f>
        <v/>
      </c>
      <c r="C25" s="92" t="str">
        <f>IF(список!C23="","",список!C23)</f>
        <v/>
      </c>
      <c r="D25" s="224"/>
      <c r="E25" s="225"/>
      <c r="F25" s="224"/>
      <c r="G25" s="225"/>
      <c r="H25" s="251" t="str">
        <f t="shared" si="0"/>
        <v/>
      </c>
      <c r="I25" s="252" t="str">
        <f t="shared" si="1"/>
        <v/>
      </c>
      <c r="J25" s="224"/>
      <c r="K25" s="225"/>
      <c r="L25" s="225"/>
      <c r="M25" s="225"/>
      <c r="N25" s="225"/>
      <c r="O25" s="276" t="str">
        <f t="shared" si="2"/>
        <v/>
      </c>
      <c r="P25" s="252" t="str">
        <f t="shared" si="3"/>
        <v/>
      </c>
      <c r="Q25" s="278"/>
      <c r="R25" s="93"/>
    </row>
    <row r="26" spans="1:18" ht="15.75">
      <c r="A26" s="81">
        <f>список!A24</f>
        <v>23</v>
      </c>
      <c r="B26" s="92" t="str">
        <f>IF(список!B24="","",список!B24)</f>
        <v/>
      </c>
      <c r="C26" s="92" t="str">
        <f>IF(список!C24="","",список!C24)</f>
        <v/>
      </c>
      <c r="D26" s="224"/>
      <c r="E26" s="225"/>
      <c r="F26" s="224"/>
      <c r="G26" s="225"/>
      <c r="H26" s="251" t="str">
        <f t="shared" si="0"/>
        <v/>
      </c>
      <c r="I26" s="252" t="str">
        <f t="shared" si="1"/>
        <v/>
      </c>
      <c r="J26" s="224"/>
      <c r="K26" s="225"/>
      <c r="L26" s="225"/>
      <c r="M26" s="225"/>
      <c r="N26" s="225"/>
      <c r="O26" s="276" t="str">
        <f t="shared" si="2"/>
        <v/>
      </c>
      <c r="P26" s="252" t="str">
        <f t="shared" si="3"/>
        <v/>
      </c>
      <c r="Q26" s="278"/>
      <c r="R26" s="93"/>
    </row>
    <row r="27" spans="1:18" ht="15.75">
      <c r="A27" s="81">
        <f>список!A25</f>
        <v>24</v>
      </c>
      <c r="B27" s="92" t="str">
        <f>IF(список!B25="","",список!B25)</f>
        <v/>
      </c>
      <c r="C27" s="92" t="str">
        <f>IF(список!C25="","",список!C25)</f>
        <v/>
      </c>
      <c r="D27" s="224"/>
      <c r="E27" s="225"/>
      <c r="F27" s="224"/>
      <c r="G27" s="225"/>
      <c r="H27" s="251" t="str">
        <f t="shared" si="0"/>
        <v/>
      </c>
      <c r="I27" s="252" t="str">
        <f t="shared" si="1"/>
        <v/>
      </c>
      <c r="J27" s="224"/>
      <c r="K27" s="225"/>
      <c r="L27" s="225"/>
      <c r="M27" s="225"/>
      <c r="N27" s="225"/>
      <c r="O27" s="276" t="str">
        <f t="shared" si="2"/>
        <v/>
      </c>
      <c r="P27" s="252" t="str">
        <f t="shared" si="3"/>
        <v/>
      </c>
      <c r="Q27" s="278"/>
      <c r="R27" s="93"/>
    </row>
    <row r="28" spans="1:18" ht="15.75">
      <c r="A28" s="81">
        <f>список!A26</f>
        <v>25</v>
      </c>
      <c r="B28" s="92" t="str">
        <f>IF(список!B26="","",список!B26)</f>
        <v/>
      </c>
      <c r="C28" s="92" t="str">
        <f>IF(список!C26="","",список!C26)</f>
        <v/>
      </c>
      <c r="D28" s="224"/>
      <c r="E28" s="225"/>
      <c r="F28" s="224"/>
      <c r="G28" s="225"/>
      <c r="H28" s="251" t="str">
        <f t="shared" si="0"/>
        <v/>
      </c>
      <c r="I28" s="252" t="str">
        <f t="shared" si="1"/>
        <v/>
      </c>
      <c r="J28" s="224"/>
      <c r="K28" s="225"/>
      <c r="L28" s="225"/>
      <c r="M28" s="225"/>
      <c r="N28" s="225"/>
      <c r="O28" s="276" t="str">
        <f t="shared" si="2"/>
        <v/>
      </c>
      <c r="P28" s="252" t="str">
        <f t="shared" si="3"/>
        <v/>
      </c>
      <c r="Q28" s="278"/>
      <c r="R28" s="93"/>
    </row>
    <row r="29" spans="1:18" ht="15.75">
      <c r="A29" s="81">
        <f>список!A27</f>
        <v>26</v>
      </c>
      <c r="B29" s="92" t="str">
        <f>IF(список!B27="","",список!B27)</f>
        <v/>
      </c>
      <c r="C29" s="92" t="str">
        <f>IF(список!C27="","",список!C27)</f>
        <v/>
      </c>
      <c r="D29" s="224"/>
      <c r="E29" s="225"/>
      <c r="F29" s="224"/>
      <c r="G29" s="225"/>
      <c r="H29" s="251" t="str">
        <f t="shared" si="0"/>
        <v/>
      </c>
      <c r="I29" s="252" t="str">
        <f t="shared" si="1"/>
        <v/>
      </c>
      <c r="J29" s="224"/>
      <c r="K29" s="225"/>
      <c r="L29" s="225"/>
      <c r="M29" s="225"/>
      <c r="N29" s="225"/>
      <c r="O29" s="276" t="str">
        <f t="shared" si="2"/>
        <v/>
      </c>
      <c r="P29" s="252" t="str">
        <f t="shared" si="3"/>
        <v/>
      </c>
      <c r="Q29" s="278"/>
      <c r="R29" s="93"/>
    </row>
    <row r="30" spans="1:18" ht="15.75">
      <c r="A30" s="81">
        <f>список!A28</f>
        <v>27</v>
      </c>
      <c r="B30" s="92" t="str">
        <f>IF(список!B28="","",список!B28)</f>
        <v/>
      </c>
      <c r="C30" s="92" t="str">
        <f>IF(список!C28="","",список!C28)</f>
        <v/>
      </c>
      <c r="D30" s="224"/>
      <c r="E30" s="225"/>
      <c r="F30" s="224"/>
      <c r="G30" s="225"/>
      <c r="H30" s="251" t="str">
        <f t="shared" si="0"/>
        <v/>
      </c>
      <c r="I30" s="252" t="str">
        <f t="shared" si="1"/>
        <v/>
      </c>
      <c r="J30" s="224"/>
      <c r="K30" s="225"/>
      <c r="L30" s="225"/>
      <c r="M30" s="225"/>
      <c r="N30" s="225"/>
      <c r="O30" s="276" t="str">
        <f t="shared" si="2"/>
        <v/>
      </c>
      <c r="P30" s="252" t="str">
        <f t="shared" si="3"/>
        <v/>
      </c>
      <c r="Q30" s="278"/>
      <c r="R30" s="93"/>
    </row>
    <row r="31" spans="1:18" ht="15.75">
      <c r="A31" s="81">
        <f>список!A29</f>
        <v>28</v>
      </c>
      <c r="B31" s="92" t="str">
        <f>IF(список!B29="","",список!B29)</f>
        <v/>
      </c>
      <c r="C31" s="92" t="str">
        <f>IF(список!C29="","",список!C29)</f>
        <v/>
      </c>
      <c r="D31" s="224"/>
      <c r="E31" s="225"/>
      <c r="F31" s="224"/>
      <c r="G31" s="225"/>
      <c r="H31" s="251" t="str">
        <f t="shared" si="0"/>
        <v/>
      </c>
      <c r="I31" s="252" t="str">
        <f t="shared" si="1"/>
        <v/>
      </c>
      <c r="J31" s="224"/>
      <c r="K31" s="225"/>
      <c r="L31" s="225"/>
      <c r="M31" s="225"/>
      <c r="N31" s="225"/>
      <c r="O31" s="276" t="str">
        <f t="shared" si="2"/>
        <v/>
      </c>
      <c r="P31" s="252" t="str">
        <f t="shared" si="3"/>
        <v/>
      </c>
      <c r="Q31" s="278"/>
      <c r="R31" s="93"/>
    </row>
    <row r="32" spans="1:18" ht="15.75">
      <c r="A32" s="81">
        <f>список!A30</f>
        <v>29</v>
      </c>
      <c r="B32" s="92" t="str">
        <f>IF(список!B30="","",список!B30)</f>
        <v/>
      </c>
      <c r="C32" s="92" t="str">
        <f>IF(список!C30="","",список!C30)</f>
        <v/>
      </c>
      <c r="D32" s="224"/>
      <c r="E32" s="225"/>
      <c r="F32" s="224"/>
      <c r="G32" s="225"/>
      <c r="H32" s="251" t="str">
        <f t="shared" si="0"/>
        <v/>
      </c>
      <c r="I32" s="252" t="str">
        <f t="shared" si="1"/>
        <v/>
      </c>
      <c r="J32" s="224"/>
      <c r="K32" s="225"/>
      <c r="L32" s="225"/>
      <c r="M32" s="225"/>
      <c r="N32" s="225"/>
      <c r="O32" s="276" t="str">
        <f t="shared" si="2"/>
        <v/>
      </c>
      <c r="P32" s="252" t="str">
        <f t="shared" si="3"/>
        <v/>
      </c>
      <c r="Q32" s="278"/>
      <c r="R32" s="93"/>
    </row>
    <row r="33" spans="1:18" ht="15.75">
      <c r="A33" s="81">
        <f>список!A31</f>
        <v>30</v>
      </c>
      <c r="B33" s="92" t="str">
        <f>IF(список!B31="","",список!B31)</f>
        <v/>
      </c>
      <c r="C33" s="92" t="str">
        <f>IF(список!C31="","",список!C31)</f>
        <v/>
      </c>
      <c r="D33" s="224"/>
      <c r="E33" s="225"/>
      <c r="F33" s="224"/>
      <c r="G33" s="225"/>
      <c r="H33" s="251" t="str">
        <f t="shared" si="0"/>
        <v/>
      </c>
      <c r="I33" s="252" t="str">
        <f t="shared" si="1"/>
        <v/>
      </c>
      <c r="J33" s="224"/>
      <c r="K33" s="225"/>
      <c r="L33" s="225"/>
      <c r="M33" s="225"/>
      <c r="N33" s="225"/>
      <c r="O33" s="276" t="str">
        <f t="shared" si="2"/>
        <v/>
      </c>
      <c r="P33" s="252" t="str">
        <f t="shared" si="3"/>
        <v/>
      </c>
      <c r="Q33" s="278"/>
      <c r="R33" s="93"/>
    </row>
    <row r="34" spans="1:18" ht="15.75">
      <c r="A34" s="81">
        <f>список!A32</f>
        <v>31</v>
      </c>
      <c r="B34" s="92" t="str">
        <f>IF(список!B32="","",список!B32)</f>
        <v/>
      </c>
      <c r="C34" s="92" t="str">
        <f>IF(список!C32="","",список!C32)</f>
        <v/>
      </c>
      <c r="D34" s="224"/>
      <c r="E34" s="225"/>
      <c r="F34" s="224"/>
      <c r="G34" s="225"/>
      <c r="H34" s="251" t="str">
        <f t="shared" si="0"/>
        <v/>
      </c>
      <c r="I34" s="252" t="str">
        <f t="shared" si="1"/>
        <v/>
      </c>
      <c r="J34" s="224"/>
      <c r="K34" s="225"/>
      <c r="L34" s="225"/>
      <c r="M34" s="225"/>
      <c r="N34" s="225"/>
      <c r="O34" s="276" t="str">
        <f t="shared" si="2"/>
        <v/>
      </c>
      <c r="P34" s="252" t="str">
        <f t="shared" si="3"/>
        <v/>
      </c>
      <c r="Q34" s="278"/>
      <c r="R34" s="93"/>
    </row>
    <row r="35" spans="1:18" ht="15.75">
      <c r="A35" s="81">
        <f>список!A33</f>
        <v>32</v>
      </c>
      <c r="B35" s="92" t="str">
        <f>IF(список!B33="","",список!B33)</f>
        <v/>
      </c>
      <c r="C35" s="92" t="str">
        <f>IF(список!C33="","",список!C33)</f>
        <v/>
      </c>
      <c r="D35" s="224"/>
      <c r="E35" s="225"/>
      <c r="F35" s="224"/>
      <c r="G35" s="225"/>
      <c r="H35" s="251" t="str">
        <f t="shared" si="0"/>
        <v/>
      </c>
      <c r="I35" s="252" t="str">
        <f t="shared" si="1"/>
        <v/>
      </c>
      <c r="J35" s="211"/>
      <c r="K35" s="82"/>
      <c r="L35" s="82"/>
      <c r="M35" s="82"/>
      <c r="N35" s="210"/>
      <c r="O35" s="276" t="str">
        <f t="shared" si="2"/>
        <v/>
      </c>
      <c r="P35" s="252" t="str">
        <f t="shared" si="3"/>
        <v/>
      </c>
      <c r="Q35" s="278"/>
      <c r="R35" s="93"/>
    </row>
    <row r="36" spans="1:18" ht="15.75">
      <c r="A36" s="81">
        <f>список!A34</f>
        <v>33</v>
      </c>
      <c r="B36" s="92" t="str">
        <f>IF(список!B34="","",список!B34)</f>
        <v/>
      </c>
      <c r="C36" s="92" t="str">
        <f>IF(список!C34="","",список!C34)</f>
        <v/>
      </c>
      <c r="D36" s="224"/>
      <c r="E36" s="225"/>
      <c r="F36" s="224"/>
      <c r="G36" s="225"/>
      <c r="H36" s="251" t="str">
        <f t="shared" si="0"/>
        <v/>
      </c>
      <c r="I36" s="252" t="str">
        <f t="shared" si="1"/>
        <v/>
      </c>
      <c r="J36" s="211"/>
      <c r="K36" s="82"/>
      <c r="L36" s="82"/>
      <c r="M36" s="82"/>
      <c r="N36" s="210"/>
      <c r="O36" s="276" t="str">
        <f t="shared" si="2"/>
        <v/>
      </c>
      <c r="P36" s="252" t="str">
        <f t="shared" si="3"/>
        <v/>
      </c>
      <c r="Q36" s="278"/>
      <c r="R36" s="93"/>
    </row>
    <row r="37" spans="1:18" ht="15.75">
      <c r="A37" s="81">
        <f>список!A35</f>
        <v>34</v>
      </c>
      <c r="B37" s="92" t="str">
        <f>IF(список!B35="","",список!B35)</f>
        <v/>
      </c>
      <c r="C37" s="92" t="str">
        <f>IF(список!C35="","",список!C35)</f>
        <v/>
      </c>
      <c r="D37" s="83"/>
      <c r="E37" s="83"/>
      <c r="F37" s="83"/>
      <c r="G37" s="277"/>
      <c r="H37" s="251" t="str">
        <f t="shared" si="0"/>
        <v/>
      </c>
      <c r="I37" s="252" t="str">
        <f t="shared" si="1"/>
        <v/>
      </c>
      <c r="J37" s="274"/>
      <c r="K37" s="83"/>
      <c r="L37" s="83"/>
      <c r="M37" s="83"/>
      <c r="N37" s="277"/>
      <c r="O37" s="276" t="str">
        <f t="shared" si="2"/>
        <v/>
      </c>
      <c r="P37" s="252" t="str">
        <f t="shared" si="3"/>
        <v/>
      </c>
      <c r="Q37" s="278"/>
      <c r="R37" s="93"/>
    </row>
    <row r="38" spans="1:18" ht="15.75" thickBot="1">
      <c r="A38" s="81">
        <f>список!A36</f>
        <v>35</v>
      </c>
      <c r="B38" s="92" t="str">
        <f>IF(список!B36="","",список!B36)</f>
        <v/>
      </c>
      <c r="C38" s="92" t="str">
        <f>IF(список!C36="","",список!C36)</f>
        <v/>
      </c>
      <c r="D38" s="83"/>
      <c r="E38" s="83"/>
      <c r="F38" s="83"/>
      <c r="G38" s="277"/>
      <c r="H38" s="253" t="str">
        <f t="shared" si="0"/>
        <v/>
      </c>
      <c r="I38" s="254" t="str">
        <f t="shared" si="1"/>
        <v/>
      </c>
      <c r="J38" s="274"/>
      <c r="K38" s="83"/>
      <c r="L38" s="83"/>
      <c r="M38" s="83"/>
      <c r="N38" s="277"/>
      <c r="O38" s="284" t="str">
        <f t="shared" si="2"/>
        <v/>
      </c>
      <c r="P38" s="254" t="str">
        <f t="shared" si="3"/>
        <v/>
      </c>
      <c r="Q38" s="119"/>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topLeftCell="A15" zoomScale="70" zoomScaleNormal="70" workbookViewId="0">
      <selection activeCell="P30" sqref="P4:R30"/>
    </sheetView>
  </sheetViews>
  <sheetFormatPr defaultColWidth="9.140625" defaultRowHeight="15"/>
  <cols>
    <col min="1" max="1" width="9.140625" style="81"/>
    <col min="2" max="2" width="22.5703125" style="81" customWidth="1"/>
    <col min="3" max="16384" width="9.140625" style="81"/>
  </cols>
  <sheetData>
    <row r="1" spans="1:22">
      <c r="A1" s="345" t="s">
        <v>138</v>
      </c>
      <c r="B1" s="345"/>
      <c r="C1" s="345"/>
      <c r="D1" s="345"/>
      <c r="E1" s="345"/>
      <c r="F1" s="345"/>
      <c r="G1" s="345"/>
      <c r="H1" s="345"/>
      <c r="I1" s="345"/>
      <c r="J1" s="345"/>
      <c r="K1" s="345"/>
      <c r="L1" s="345"/>
      <c r="M1" s="345"/>
      <c r="N1" s="345"/>
      <c r="O1" s="345"/>
      <c r="P1" s="345"/>
      <c r="Q1" s="345"/>
      <c r="R1" s="345"/>
      <c r="S1" s="345"/>
      <c r="T1" s="345"/>
    </row>
    <row r="2" spans="1:22" ht="39" customHeight="1">
      <c r="A2" s="337" t="str">
        <f>список!A1</f>
        <v>№</v>
      </c>
      <c r="B2" s="355" t="str">
        <f>список!B1</f>
        <v>Фамилия, имя воспитанника</v>
      </c>
      <c r="C2" s="358" t="str">
        <f>список!C1</f>
        <v xml:space="preserve">дата </v>
      </c>
      <c r="D2" s="352" t="s">
        <v>139</v>
      </c>
      <c r="E2" s="353"/>
      <c r="F2" s="353"/>
      <c r="G2" s="353"/>
      <c r="H2" s="353"/>
      <c r="I2" s="353"/>
      <c r="J2" s="353"/>
      <c r="K2" s="353"/>
      <c r="L2" s="353"/>
      <c r="M2" s="353"/>
      <c r="N2" s="353"/>
      <c r="O2" s="354"/>
      <c r="P2" s="352" t="s">
        <v>140</v>
      </c>
      <c r="Q2" s="353"/>
      <c r="R2" s="353"/>
      <c r="S2" s="353"/>
      <c r="T2" s="354"/>
      <c r="U2" s="331"/>
      <c r="V2" s="331"/>
    </row>
    <row r="3" spans="1:22" ht="280.5" customHeight="1" thickBot="1">
      <c r="A3" s="339"/>
      <c r="B3" s="356"/>
      <c r="C3" s="359"/>
      <c r="D3" s="99" t="s">
        <v>216</v>
      </c>
      <c r="E3" s="99" t="s">
        <v>217</v>
      </c>
      <c r="F3" s="99" t="s">
        <v>218</v>
      </c>
      <c r="G3" s="99" t="s">
        <v>219</v>
      </c>
      <c r="H3" s="99" t="s">
        <v>220</v>
      </c>
      <c r="I3" s="99" t="s">
        <v>221</v>
      </c>
      <c r="J3" s="99" t="s">
        <v>267</v>
      </c>
      <c r="K3" s="99" t="s">
        <v>222</v>
      </c>
      <c r="L3" s="99" t="s">
        <v>268</v>
      </c>
      <c r="M3" s="99" t="s">
        <v>223</v>
      </c>
      <c r="N3" s="404" t="s">
        <v>0</v>
      </c>
      <c r="O3" s="405"/>
      <c r="P3" s="99" t="s">
        <v>224</v>
      </c>
      <c r="Q3" s="99" t="s">
        <v>269</v>
      </c>
      <c r="R3" s="99" t="s">
        <v>225</v>
      </c>
      <c r="S3" s="349" t="s">
        <v>0</v>
      </c>
      <c r="T3" s="349"/>
      <c r="U3" s="416"/>
      <c r="V3" s="416"/>
    </row>
    <row r="4" spans="1:22" ht="15.75">
      <c r="A4" s="81">
        <f>список!A2</f>
        <v>1</v>
      </c>
      <c r="B4" s="92" t="str">
        <f>IF(список!B2="","",список!B2)</f>
        <v/>
      </c>
      <c r="C4" s="92" t="str">
        <f>IF(список!C2="","",список!C2)</f>
        <v/>
      </c>
      <c r="D4" s="82"/>
      <c r="E4" s="82"/>
      <c r="F4" s="82"/>
      <c r="G4" s="82"/>
      <c r="H4" s="82"/>
      <c r="I4" s="222"/>
      <c r="J4" s="223"/>
      <c r="K4" s="223"/>
      <c r="L4" s="223"/>
      <c r="M4" s="223"/>
      <c r="N4" s="249" t="str">
        <f>IF(D4="","",IF(E4="","",IF(F4="","",IF(G4="","",IF(H4="","",IF(I4="","",IF(J4="","",IF(K4="","",IF(L4="","",IF(M4="","",SUM(D4:M4)/10))))))))))</f>
        <v/>
      </c>
      <c r="O4" s="250" t="str">
        <f>IF(N4="","",IF(N4&gt;1.5,"сформирован",IF(N4&lt;0.5,"не сформирован", "в стадии формирования")))</f>
        <v/>
      </c>
      <c r="P4" s="222"/>
      <c r="Q4" s="223"/>
      <c r="R4" s="222"/>
      <c r="S4" s="249" t="str">
        <f>IF(P4="","",IF(Q4="","",IF(R4="","",SUM(P4:R4)/3)))</f>
        <v/>
      </c>
      <c r="T4" s="250" t="str">
        <f>IF(S4="","",IF(S4&gt;1.5,"сформирован",IF(S4&lt;0.5,"не сформирован","в стадии формирования")))</f>
        <v/>
      </c>
      <c r="U4" s="278"/>
      <c r="V4" s="93"/>
    </row>
    <row r="5" spans="1:22" ht="15.75">
      <c r="A5" s="81">
        <f>список!A3</f>
        <v>2</v>
      </c>
      <c r="B5" s="92" t="str">
        <f>IF(список!B3="","",список!B3)</f>
        <v/>
      </c>
      <c r="C5" s="92" t="str">
        <f>IF(список!C3="","",список!C3)</f>
        <v/>
      </c>
      <c r="D5" s="82"/>
      <c r="E5" s="82"/>
      <c r="F5" s="82"/>
      <c r="G5" s="82"/>
      <c r="H5" s="82"/>
      <c r="I5" s="224"/>
      <c r="J5" s="225"/>
      <c r="K5" s="225"/>
      <c r="L5" s="225"/>
      <c r="M5" s="225"/>
      <c r="N5" s="251" t="str">
        <f t="shared" ref="N5:N38" si="0">IF(D5="","",IF(E5="","",IF(F5="","",IF(G5="","",IF(H5="","",IF(I5="","",IF(J5="","",IF(K5="","",IF(L5="","",IF(M5="","",SUM(D5:M5)/10))))))))))</f>
        <v/>
      </c>
      <c r="O5" s="252" t="str">
        <f t="shared" ref="O5:O38" si="1">IF(N5="","",IF(N5&gt;1.5,"сформирован",IF(N5&lt;0.5,"не сформирован", "в стадии формирования")))</f>
        <v/>
      </c>
      <c r="P5" s="224"/>
      <c r="Q5" s="225"/>
      <c r="R5" s="224"/>
      <c r="S5" s="251" t="str">
        <f t="shared" ref="S5:S38" si="2">IF(P5="","",IF(Q5="","",IF(R5="","",SUM(P5:R5)/3)))</f>
        <v/>
      </c>
      <c r="T5" s="252" t="str">
        <f t="shared" ref="T5:T38" si="3">IF(S5="","",IF(S5&gt;1.5,"сформирован",IF(S5&lt;0.5,"не сформирован","в стадии формирования")))</f>
        <v/>
      </c>
      <c r="U5" s="278"/>
      <c r="V5" s="93"/>
    </row>
    <row r="6" spans="1:22" ht="15.75">
      <c r="A6" s="81">
        <f>список!A4</f>
        <v>3</v>
      </c>
      <c r="B6" s="92" t="str">
        <f>IF(список!B4="","",список!B4)</f>
        <v/>
      </c>
      <c r="C6" s="92" t="str">
        <f>IF(список!C4="","",список!C4)</f>
        <v/>
      </c>
      <c r="D6" s="82"/>
      <c r="E6" s="82"/>
      <c r="F6" s="82"/>
      <c r="G6" s="82"/>
      <c r="H6" s="82"/>
      <c r="I6" s="224"/>
      <c r="J6" s="225"/>
      <c r="K6" s="225"/>
      <c r="L6" s="225"/>
      <c r="M6" s="225"/>
      <c r="N6" s="251" t="str">
        <f t="shared" si="0"/>
        <v/>
      </c>
      <c r="O6" s="252" t="str">
        <f t="shared" si="1"/>
        <v/>
      </c>
      <c r="P6" s="224"/>
      <c r="Q6" s="225"/>
      <c r="R6" s="224"/>
      <c r="S6" s="251" t="str">
        <f t="shared" si="2"/>
        <v/>
      </c>
      <c r="T6" s="252" t="str">
        <f t="shared" si="3"/>
        <v/>
      </c>
      <c r="U6" s="278"/>
      <c r="V6" s="93"/>
    </row>
    <row r="7" spans="1:22" ht="15.75">
      <c r="A7" s="81">
        <f>список!A5</f>
        <v>4</v>
      </c>
      <c r="B7" s="92" t="str">
        <f>IF(список!B5="","",список!B5)</f>
        <v/>
      </c>
      <c r="C7" s="92" t="str">
        <f>IF(список!C5="","",список!C5)</f>
        <v/>
      </c>
      <c r="D7" s="82"/>
      <c r="E7" s="82"/>
      <c r="F7" s="82"/>
      <c r="G7" s="82"/>
      <c r="H7" s="82"/>
      <c r="I7" s="224"/>
      <c r="J7" s="225"/>
      <c r="K7" s="225"/>
      <c r="L7" s="225"/>
      <c r="M7" s="225"/>
      <c r="N7" s="251" t="str">
        <f t="shared" si="0"/>
        <v/>
      </c>
      <c r="O7" s="252" t="str">
        <f t="shared" si="1"/>
        <v/>
      </c>
      <c r="P7" s="224"/>
      <c r="Q7" s="225"/>
      <c r="R7" s="224"/>
      <c r="S7" s="251" t="str">
        <f t="shared" si="2"/>
        <v/>
      </c>
      <c r="T7" s="252" t="str">
        <f t="shared" si="3"/>
        <v/>
      </c>
      <c r="U7" s="278"/>
      <c r="V7" s="93"/>
    </row>
    <row r="8" spans="1:22" ht="15.75">
      <c r="A8" s="81">
        <f>список!A6</f>
        <v>5</v>
      </c>
      <c r="B8" s="92" t="str">
        <f>IF(список!B6="","",список!B6)</f>
        <v/>
      </c>
      <c r="C8" s="92" t="str">
        <f>IF(список!C6="","",список!C6)</f>
        <v/>
      </c>
      <c r="D8" s="82"/>
      <c r="E8" s="82"/>
      <c r="F8" s="82"/>
      <c r="G8" s="82"/>
      <c r="H8" s="82"/>
      <c r="I8" s="224"/>
      <c r="J8" s="225"/>
      <c r="K8" s="225"/>
      <c r="L8" s="225"/>
      <c r="M8" s="225"/>
      <c r="N8" s="251" t="str">
        <f t="shared" si="0"/>
        <v/>
      </c>
      <c r="O8" s="252" t="str">
        <f t="shared" si="1"/>
        <v/>
      </c>
      <c r="P8" s="224"/>
      <c r="Q8" s="225"/>
      <c r="R8" s="224"/>
      <c r="S8" s="251" t="str">
        <f t="shared" si="2"/>
        <v/>
      </c>
      <c r="T8" s="252" t="str">
        <f t="shared" si="3"/>
        <v/>
      </c>
      <c r="U8" s="278"/>
      <c r="V8" s="93"/>
    </row>
    <row r="9" spans="1:22" ht="15.75">
      <c r="A9" s="81">
        <f>список!A7</f>
        <v>6</v>
      </c>
      <c r="B9" s="92" t="str">
        <f>IF(список!B7="","",список!B7)</f>
        <v/>
      </c>
      <c r="C9" s="92" t="str">
        <f>IF(список!C7="","",список!C7)</f>
        <v/>
      </c>
      <c r="D9" s="82"/>
      <c r="E9" s="82"/>
      <c r="F9" s="82"/>
      <c r="G9" s="82"/>
      <c r="H9" s="82"/>
      <c r="I9" s="224"/>
      <c r="J9" s="225"/>
      <c r="K9" s="225"/>
      <c r="L9" s="225"/>
      <c r="M9" s="225"/>
      <c r="N9" s="251" t="str">
        <f t="shared" si="0"/>
        <v/>
      </c>
      <c r="O9" s="252" t="str">
        <f t="shared" si="1"/>
        <v/>
      </c>
      <c r="P9" s="224"/>
      <c r="Q9" s="225"/>
      <c r="R9" s="224"/>
      <c r="S9" s="251" t="str">
        <f t="shared" si="2"/>
        <v/>
      </c>
      <c r="T9" s="252" t="str">
        <f t="shared" si="3"/>
        <v/>
      </c>
      <c r="U9" s="278"/>
      <c r="V9" s="93"/>
    </row>
    <row r="10" spans="1:22" ht="15.75">
      <c r="A10" s="81">
        <f>список!A8</f>
        <v>7</v>
      </c>
      <c r="B10" s="92" t="str">
        <f>IF(список!B8="","",список!B8)</f>
        <v/>
      </c>
      <c r="C10" s="92" t="str">
        <f>IF(список!C8="","",список!C8)</f>
        <v/>
      </c>
      <c r="D10" s="82"/>
      <c r="E10" s="82"/>
      <c r="F10" s="82"/>
      <c r="G10" s="82"/>
      <c r="H10" s="82"/>
      <c r="I10" s="224"/>
      <c r="J10" s="225"/>
      <c r="K10" s="225"/>
      <c r="L10" s="225"/>
      <c r="M10" s="225"/>
      <c r="N10" s="251" t="str">
        <f t="shared" si="0"/>
        <v/>
      </c>
      <c r="O10" s="252" t="str">
        <f t="shared" si="1"/>
        <v/>
      </c>
      <c r="P10" s="224"/>
      <c r="Q10" s="225"/>
      <c r="R10" s="224"/>
      <c r="S10" s="251" t="str">
        <f t="shared" si="2"/>
        <v/>
      </c>
      <c r="T10" s="252" t="str">
        <f t="shared" si="3"/>
        <v/>
      </c>
      <c r="U10" s="278"/>
      <c r="V10" s="93"/>
    </row>
    <row r="11" spans="1:22" ht="15.75">
      <c r="A11" s="81">
        <f>список!A9</f>
        <v>8</v>
      </c>
      <c r="B11" s="92" t="str">
        <f>IF(список!B9="","",список!B9)</f>
        <v/>
      </c>
      <c r="C11" s="92" t="str">
        <f>IF(список!C9="","",список!C9)</f>
        <v/>
      </c>
      <c r="D11" s="82"/>
      <c r="E11" s="82"/>
      <c r="F11" s="82"/>
      <c r="G11" s="82"/>
      <c r="H11" s="82"/>
      <c r="I11" s="224"/>
      <c r="J11" s="225"/>
      <c r="K11" s="225"/>
      <c r="L11" s="225"/>
      <c r="M11" s="225"/>
      <c r="N11" s="251" t="str">
        <f t="shared" si="0"/>
        <v/>
      </c>
      <c r="O11" s="252" t="str">
        <f t="shared" si="1"/>
        <v/>
      </c>
      <c r="P11" s="224"/>
      <c r="Q11" s="225"/>
      <c r="R11" s="224"/>
      <c r="S11" s="251" t="str">
        <f t="shared" si="2"/>
        <v/>
      </c>
      <c r="T11" s="252" t="str">
        <f t="shared" si="3"/>
        <v/>
      </c>
      <c r="U11" s="278"/>
      <c r="V11" s="93"/>
    </row>
    <row r="12" spans="1:22" ht="15.75">
      <c r="A12" s="81">
        <f>список!A10</f>
        <v>9</v>
      </c>
      <c r="B12" s="92" t="str">
        <f>IF(список!B10="","",список!B10)</f>
        <v/>
      </c>
      <c r="C12" s="92" t="str">
        <f>IF(список!C10="","",список!C10)</f>
        <v/>
      </c>
      <c r="D12" s="82"/>
      <c r="E12" s="82"/>
      <c r="F12" s="82"/>
      <c r="G12" s="82"/>
      <c r="H12" s="82"/>
      <c r="I12" s="224"/>
      <c r="J12" s="225"/>
      <c r="K12" s="225"/>
      <c r="L12" s="225"/>
      <c r="M12" s="225"/>
      <c r="N12" s="251" t="str">
        <f t="shared" si="0"/>
        <v/>
      </c>
      <c r="O12" s="252" t="str">
        <f t="shared" si="1"/>
        <v/>
      </c>
      <c r="P12" s="224"/>
      <c r="Q12" s="225"/>
      <c r="R12" s="224"/>
      <c r="S12" s="251" t="str">
        <f t="shared" si="2"/>
        <v/>
      </c>
      <c r="T12" s="252" t="str">
        <f t="shared" si="3"/>
        <v/>
      </c>
      <c r="U12" s="278"/>
      <c r="V12" s="93"/>
    </row>
    <row r="13" spans="1:22" ht="15.75">
      <c r="A13" s="81">
        <f>список!A11</f>
        <v>10</v>
      </c>
      <c r="B13" s="92" t="str">
        <f>IF(список!B11="","",список!B11)</f>
        <v/>
      </c>
      <c r="C13" s="92" t="str">
        <f>IF(список!C11="","",список!C11)</f>
        <v/>
      </c>
      <c r="D13" s="82"/>
      <c r="E13" s="82"/>
      <c r="F13" s="82"/>
      <c r="G13" s="82"/>
      <c r="H13" s="82"/>
      <c r="I13" s="224"/>
      <c r="J13" s="225"/>
      <c r="K13" s="225"/>
      <c r="L13" s="225"/>
      <c r="M13" s="225"/>
      <c r="N13" s="251" t="str">
        <f t="shared" si="0"/>
        <v/>
      </c>
      <c r="O13" s="252" t="str">
        <f t="shared" si="1"/>
        <v/>
      </c>
      <c r="P13" s="224"/>
      <c r="Q13" s="225"/>
      <c r="R13" s="224"/>
      <c r="S13" s="251" t="str">
        <f t="shared" si="2"/>
        <v/>
      </c>
      <c r="T13" s="252" t="str">
        <f t="shared" si="3"/>
        <v/>
      </c>
      <c r="U13" s="278"/>
      <c r="V13" s="93"/>
    </row>
    <row r="14" spans="1:22" ht="15.75">
      <c r="A14" s="81">
        <f>список!A12</f>
        <v>11</v>
      </c>
      <c r="B14" s="92" t="str">
        <f>IF(список!B12="","",список!B12)</f>
        <v/>
      </c>
      <c r="C14" s="92" t="str">
        <f>IF(список!C12="","",список!C12)</f>
        <v/>
      </c>
      <c r="D14" s="82"/>
      <c r="E14" s="82"/>
      <c r="F14" s="82"/>
      <c r="G14" s="82"/>
      <c r="H14" s="82"/>
      <c r="I14" s="224"/>
      <c r="J14" s="225"/>
      <c r="K14" s="225"/>
      <c r="L14" s="225"/>
      <c r="M14" s="225"/>
      <c r="N14" s="251" t="str">
        <f t="shared" si="0"/>
        <v/>
      </c>
      <c r="O14" s="252" t="str">
        <f t="shared" si="1"/>
        <v/>
      </c>
      <c r="P14" s="224"/>
      <c r="Q14" s="225"/>
      <c r="R14" s="224"/>
      <c r="S14" s="251" t="str">
        <f t="shared" si="2"/>
        <v/>
      </c>
      <c r="T14" s="252" t="str">
        <f t="shared" si="3"/>
        <v/>
      </c>
      <c r="U14" s="278"/>
      <c r="V14" s="93"/>
    </row>
    <row r="15" spans="1:22" ht="15.75">
      <c r="A15" s="81">
        <f>список!A13</f>
        <v>12</v>
      </c>
      <c r="B15" s="92" t="str">
        <f>IF(список!B13="","",список!B13)</f>
        <v/>
      </c>
      <c r="C15" s="92" t="str">
        <f>IF(список!C13="","",список!C13)</f>
        <v/>
      </c>
      <c r="D15" s="82"/>
      <c r="E15" s="82"/>
      <c r="F15" s="82"/>
      <c r="G15" s="82"/>
      <c r="H15" s="82"/>
      <c r="I15" s="224"/>
      <c r="J15" s="225"/>
      <c r="K15" s="225"/>
      <c r="L15" s="225"/>
      <c r="M15" s="225"/>
      <c r="N15" s="251" t="str">
        <f t="shared" si="0"/>
        <v/>
      </c>
      <c r="O15" s="252" t="str">
        <f t="shared" si="1"/>
        <v/>
      </c>
      <c r="P15" s="224"/>
      <c r="Q15" s="225"/>
      <c r="R15" s="224"/>
      <c r="S15" s="251" t="str">
        <f t="shared" si="2"/>
        <v/>
      </c>
      <c r="T15" s="252" t="str">
        <f t="shared" si="3"/>
        <v/>
      </c>
      <c r="U15" s="278"/>
      <c r="V15" s="93"/>
    </row>
    <row r="16" spans="1:22" ht="15.75">
      <c r="A16" s="81">
        <f>список!A14</f>
        <v>13</v>
      </c>
      <c r="B16" s="92" t="str">
        <f>IF(список!B14="","",список!B14)</f>
        <v/>
      </c>
      <c r="C16" s="92" t="str">
        <f>IF(список!C14="","",список!C14)</f>
        <v/>
      </c>
      <c r="D16" s="82"/>
      <c r="E16" s="82"/>
      <c r="F16" s="82"/>
      <c r="G16" s="82"/>
      <c r="H16" s="82"/>
      <c r="I16" s="224"/>
      <c r="J16" s="225"/>
      <c r="K16" s="225"/>
      <c r="L16" s="225"/>
      <c r="M16" s="225"/>
      <c r="N16" s="251" t="str">
        <f t="shared" si="0"/>
        <v/>
      </c>
      <c r="O16" s="252" t="str">
        <f t="shared" si="1"/>
        <v/>
      </c>
      <c r="P16" s="224"/>
      <c r="Q16" s="225"/>
      <c r="R16" s="224"/>
      <c r="S16" s="251" t="str">
        <f t="shared" si="2"/>
        <v/>
      </c>
      <c r="T16" s="252" t="str">
        <f t="shared" si="3"/>
        <v/>
      </c>
      <c r="U16" s="278"/>
      <c r="V16" s="93"/>
    </row>
    <row r="17" spans="1:22" ht="15.75">
      <c r="A17" s="81">
        <f>список!A15</f>
        <v>14</v>
      </c>
      <c r="B17" s="92" t="str">
        <f>IF(список!B15="","",список!B15)</f>
        <v/>
      </c>
      <c r="C17" s="92" t="str">
        <f>IF(список!C15="","",список!C15)</f>
        <v/>
      </c>
      <c r="D17" s="82"/>
      <c r="E17" s="82"/>
      <c r="F17" s="82"/>
      <c r="G17" s="82"/>
      <c r="H17" s="82"/>
      <c r="I17" s="224"/>
      <c r="J17" s="225"/>
      <c r="K17" s="225"/>
      <c r="L17" s="225"/>
      <c r="M17" s="225"/>
      <c r="N17" s="251" t="str">
        <f t="shared" si="0"/>
        <v/>
      </c>
      <c r="O17" s="252" t="str">
        <f t="shared" si="1"/>
        <v/>
      </c>
      <c r="P17" s="224"/>
      <c r="Q17" s="225"/>
      <c r="R17" s="224"/>
      <c r="S17" s="251" t="str">
        <f t="shared" si="2"/>
        <v/>
      </c>
      <c r="T17" s="252" t="str">
        <f t="shared" si="3"/>
        <v/>
      </c>
      <c r="U17" s="278"/>
      <c r="V17" s="93"/>
    </row>
    <row r="18" spans="1:22" ht="15.75">
      <c r="A18" s="81">
        <f>список!A16</f>
        <v>15</v>
      </c>
      <c r="B18" s="92" t="str">
        <f>IF(список!B16="","",список!B16)</f>
        <v/>
      </c>
      <c r="C18" s="92" t="str">
        <f>IF(список!C16="","",список!C16)</f>
        <v/>
      </c>
      <c r="D18" s="82"/>
      <c r="E18" s="82"/>
      <c r="F18" s="82"/>
      <c r="G18" s="82"/>
      <c r="H18" s="82"/>
      <c r="I18" s="224"/>
      <c r="J18" s="225"/>
      <c r="K18" s="225"/>
      <c r="L18" s="225"/>
      <c r="M18" s="225"/>
      <c r="N18" s="251" t="str">
        <f t="shared" si="0"/>
        <v/>
      </c>
      <c r="O18" s="252" t="str">
        <f t="shared" si="1"/>
        <v/>
      </c>
      <c r="P18" s="224"/>
      <c r="Q18" s="225"/>
      <c r="R18" s="224"/>
      <c r="S18" s="251" t="str">
        <f t="shared" si="2"/>
        <v/>
      </c>
      <c r="T18" s="252" t="str">
        <f t="shared" si="3"/>
        <v/>
      </c>
      <c r="U18" s="278"/>
      <c r="V18" s="93"/>
    </row>
    <row r="19" spans="1:22" ht="15.75">
      <c r="A19" s="81">
        <f>список!A17</f>
        <v>16</v>
      </c>
      <c r="B19" s="92" t="str">
        <f>IF(список!B17="","",список!B17)</f>
        <v/>
      </c>
      <c r="C19" s="92" t="str">
        <f>IF(список!C17="","",список!C17)</f>
        <v/>
      </c>
      <c r="D19" s="82"/>
      <c r="E19" s="82"/>
      <c r="F19" s="82"/>
      <c r="G19" s="82"/>
      <c r="H19" s="82"/>
      <c r="I19" s="224"/>
      <c r="J19" s="225"/>
      <c r="K19" s="225"/>
      <c r="L19" s="225"/>
      <c r="M19" s="225"/>
      <c r="N19" s="251" t="str">
        <f t="shared" si="0"/>
        <v/>
      </c>
      <c r="O19" s="252" t="str">
        <f t="shared" si="1"/>
        <v/>
      </c>
      <c r="P19" s="224"/>
      <c r="Q19" s="225"/>
      <c r="R19" s="224"/>
      <c r="S19" s="251" t="str">
        <f t="shared" si="2"/>
        <v/>
      </c>
      <c r="T19" s="252" t="str">
        <f t="shared" si="3"/>
        <v/>
      </c>
      <c r="U19" s="278"/>
      <c r="V19" s="93"/>
    </row>
    <row r="20" spans="1:22" ht="15.75">
      <c r="A20" s="81">
        <f>список!A18</f>
        <v>17</v>
      </c>
      <c r="B20" s="92" t="str">
        <f>IF(список!B18="","",список!B18)</f>
        <v/>
      </c>
      <c r="C20" s="92" t="str">
        <f>IF(список!C18="","",список!C18)</f>
        <v/>
      </c>
      <c r="D20" s="82"/>
      <c r="E20" s="82"/>
      <c r="F20" s="82"/>
      <c r="G20" s="82"/>
      <c r="H20" s="82"/>
      <c r="I20" s="224"/>
      <c r="J20" s="225"/>
      <c r="K20" s="225"/>
      <c r="L20" s="225"/>
      <c r="M20" s="225"/>
      <c r="N20" s="251" t="str">
        <f t="shared" si="0"/>
        <v/>
      </c>
      <c r="O20" s="252" t="str">
        <f t="shared" si="1"/>
        <v/>
      </c>
      <c r="P20" s="224"/>
      <c r="Q20" s="225"/>
      <c r="R20" s="224"/>
      <c r="S20" s="251" t="str">
        <f t="shared" si="2"/>
        <v/>
      </c>
      <c r="T20" s="252" t="str">
        <f t="shared" si="3"/>
        <v/>
      </c>
      <c r="U20" s="278"/>
      <c r="V20" s="93"/>
    </row>
    <row r="21" spans="1:22" ht="15.75">
      <c r="A21" s="81">
        <f>список!A19</f>
        <v>18</v>
      </c>
      <c r="B21" s="92" t="str">
        <f>IF(список!B19="","",список!B19)</f>
        <v/>
      </c>
      <c r="C21" s="92" t="str">
        <f>IF(список!C19="","",список!C19)</f>
        <v/>
      </c>
      <c r="D21" s="82"/>
      <c r="E21" s="82"/>
      <c r="F21" s="82"/>
      <c r="G21" s="82"/>
      <c r="H21" s="82"/>
      <c r="I21" s="224"/>
      <c r="J21" s="225"/>
      <c r="K21" s="225"/>
      <c r="L21" s="225"/>
      <c r="M21" s="225"/>
      <c r="N21" s="251" t="str">
        <f t="shared" si="0"/>
        <v/>
      </c>
      <c r="O21" s="252" t="str">
        <f t="shared" si="1"/>
        <v/>
      </c>
      <c r="P21" s="224"/>
      <c r="Q21" s="225"/>
      <c r="R21" s="224"/>
      <c r="S21" s="251" t="str">
        <f t="shared" si="2"/>
        <v/>
      </c>
      <c r="T21" s="252" t="str">
        <f t="shared" si="3"/>
        <v/>
      </c>
      <c r="U21" s="278"/>
      <c r="V21" s="93"/>
    </row>
    <row r="22" spans="1:22" ht="15.75">
      <c r="A22" s="81">
        <f>список!A20</f>
        <v>19</v>
      </c>
      <c r="B22" s="92" t="str">
        <f>IF(список!B20="","",список!B20)</f>
        <v/>
      </c>
      <c r="C22" s="92" t="str">
        <f>IF(список!C20="","",список!C20)</f>
        <v/>
      </c>
      <c r="D22" s="82"/>
      <c r="E22" s="82"/>
      <c r="F22" s="82"/>
      <c r="G22" s="82"/>
      <c r="H22" s="82"/>
      <c r="I22" s="224"/>
      <c r="J22" s="225"/>
      <c r="K22" s="225"/>
      <c r="L22" s="225"/>
      <c r="M22" s="225"/>
      <c r="N22" s="251" t="str">
        <f t="shared" si="0"/>
        <v/>
      </c>
      <c r="O22" s="252" t="str">
        <f t="shared" si="1"/>
        <v/>
      </c>
      <c r="P22" s="224"/>
      <c r="Q22" s="225"/>
      <c r="R22" s="224"/>
      <c r="S22" s="251" t="str">
        <f t="shared" si="2"/>
        <v/>
      </c>
      <c r="T22" s="252" t="str">
        <f t="shared" si="3"/>
        <v/>
      </c>
      <c r="U22" s="278"/>
      <c r="V22" s="93"/>
    </row>
    <row r="23" spans="1:22" ht="15.75">
      <c r="A23" s="81">
        <f>список!A21</f>
        <v>20</v>
      </c>
      <c r="B23" s="92" t="str">
        <f>IF(список!B21="","",список!B21)</f>
        <v/>
      </c>
      <c r="C23" s="92" t="str">
        <f>IF(список!C21="","",список!C21)</f>
        <v/>
      </c>
      <c r="D23" s="82"/>
      <c r="E23" s="82"/>
      <c r="F23" s="82"/>
      <c r="G23" s="82"/>
      <c r="H23" s="82"/>
      <c r="I23" s="224"/>
      <c r="J23" s="225"/>
      <c r="K23" s="225"/>
      <c r="L23" s="225"/>
      <c r="M23" s="225"/>
      <c r="N23" s="251" t="str">
        <f t="shared" si="0"/>
        <v/>
      </c>
      <c r="O23" s="252" t="str">
        <f t="shared" si="1"/>
        <v/>
      </c>
      <c r="P23" s="224"/>
      <c r="Q23" s="225"/>
      <c r="R23" s="224"/>
      <c r="S23" s="251" t="str">
        <f t="shared" si="2"/>
        <v/>
      </c>
      <c r="T23" s="252" t="str">
        <f t="shared" si="3"/>
        <v/>
      </c>
      <c r="U23" s="278"/>
      <c r="V23" s="93"/>
    </row>
    <row r="24" spans="1:22" ht="15.75">
      <c r="A24" s="81">
        <f>список!A22</f>
        <v>21</v>
      </c>
      <c r="B24" s="92" t="str">
        <f>IF(список!B22="","",список!B22)</f>
        <v/>
      </c>
      <c r="C24" s="92" t="str">
        <f>IF(список!C22="","",список!C22)</f>
        <v/>
      </c>
      <c r="D24" s="82"/>
      <c r="E24" s="82"/>
      <c r="F24" s="82"/>
      <c r="G24" s="82"/>
      <c r="H24" s="82"/>
      <c r="I24" s="224"/>
      <c r="J24" s="225"/>
      <c r="K24" s="225"/>
      <c r="L24" s="225"/>
      <c r="M24" s="225"/>
      <c r="N24" s="251" t="str">
        <f t="shared" si="0"/>
        <v/>
      </c>
      <c r="O24" s="252" t="str">
        <f t="shared" si="1"/>
        <v/>
      </c>
      <c r="P24" s="224"/>
      <c r="Q24" s="225"/>
      <c r="R24" s="224"/>
      <c r="S24" s="251" t="str">
        <f t="shared" si="2"/>
        <v/>
      </c>
      <c r="T24" s="252" t="str">
        <f t="shared" si="3"/>
        <v/>
      </c>
      <c r="U24" s="278"/>
      <c r="V24" s="93"/>
    </row>
    <row r="25" spans="1:22" ht="15.75">
      <c r="A25" s="81">
        <f>список!A23</f>
        <v>22</v>
      </c>
      <c r="B25" s="92" t="str">
        <f>IF(список!B23="","",список!B23)</f>
        <v/>
      </c>
      <c r="C25" s="92" t="str">
        <f>IF(список!C23="","",список!C23)</f>
        <v/>
      </c>
      <c r="D25" s="82"/>
      <c r="E25" s="82"/>
      <c r="F25" s="82"/>
      <c r="G25" s="82"/>
      <c r="H25" s="82"/>
      <c r="I25" s="224"/>
      <c r="J25" s="225"/>
      <c r="K25" s="225"/>
      <c r="L25" s="225"/>
      <c r="M25" s="225"/>
      <c r="N25" s="251" t="str">
        <f t="shared" si="0"/>
        <v/>
      </c>
      <c r="O25" s="252" t="str">
        <f t="shared" si="1"/>
        <v/>
      </c>
      <c r="P25" s="224"/>
      <c r="Q25" s="225"/>
      <c r="R25" s="224"/>
      <c r="S25" s="251" t="str">
        <f t="shared" si="2"/>
        <v/>
      </c>
      <c r="T25" s="252" t="str">
        <f t="shared" si="3"/>
        <v/>
      </c>
      <c r="U25" s="278"/>
      <c r="V25" s="93"/>
    </row>
    <row r="26" spans="1:22" ht="15.75">
      <c r="A26" s="81">
        <f>список!A24</f>
        <v>23</v>
      </c>
      <c r="B26" s="92" t="str">
        <f>IF(список!B24="","",список!B24)</f>
        <v/>
      </c>
      <c r="C26" s="92" t="str">
        <f>IF(список!C24="","",список!C24)</f>
        <v/>
      </c>
      <c r="D26" s="82"/>
      <c r="E26" s="82"/>
      <c r="F26" s="82"/>
      <c r="G26" s="82"/>
      <c r="H26" s="82"/>
      <c r="I26" s="224"/>
      <c r="J26" s="225"/>
      <c r="K26" s="225"/>
      <c r="L26" s="225"/>
      <c r="M26" s="225"/>
      <c r="N26" s="251" t="str">
        <f t="shared" si="0"/>
        <v/>
      </c>
      <c r="O26" s="252" t="str">
        <f t="shared" si="1"/>
        <v/>
      </c>
      <c r="P26" s="224"/>
      <c r="Q26" s="225"/>
      <c r="R26" s="224"/>
      <c r="S26" s="251" t="str">
        <f t="shared" si="2"/>
        <v/>
      </c>
      <c r="T26" s="252" t="str">
        <f t="shared" si="3"/>
        <v/>
      </c>
      <c r="U26" s="278"/>
      <c r="V26" s="93"/>
    </row>
    <row r="27" spans="1:22" ht="15.75">
      <c r="A27" s="81">
        <f>список!A25</f>
        <v>24</v>
      </c>
      <c r="B27" s="92" t="str">
        <f>IF(список!B25="","",список!B25)</f>
        <v/>
      </c>
      <c r="C27" s="92" t="str">
        <f>IF(список!C25="","",список!C25)</f>
        <v/>
      </c>
      <c r="D27" s="82"/>
      <c r="E27" s="82"/>
      <c r="F27" s="82"/>
      <c r="G27" s="82"/>
      <c r="H27" s="82"/>
      <c r="I27" s="224"/>
      <c r="J27" s="225"/>
      <c r="K27" s="225"/>
      <c r="L27" s="225"/>
      <c r="M27" s="225"/>
      <c r="N27" s="251" t="str">
        <f t="shared" si="0"/>
        <v/>
      </c>
      <c r="O27" s="252" t="str">
        <f t="shared" si="1"/>
        <v/>
      </c>
      <c r="P27" s="224"/>
      <c r="Q27" s="225"/>
      <c r="R27" s="224"/>
      <c r="S27" s="251" t="str">
        <f t="shared" si="2"/>
        <v/>
      </c>
      <c r="T27" s="252" t="str">
        <f t="shared" si="3"/>
        <v/>
      </c>
      <c r="U27" s="278"/>
      <c r="V27" s="93"/>
    </row>
    <row r="28" spans="1:22" ht="15.75">
      <c r="A28" s="81">
        <f>список!A26</f>
        <v>25</v>
      </c>
      <c r="B28" s="92" t="str">
        <f>IF(список!B26="","",список!B26)</f>
        <v/>
      </c>
      <c r="C28" s="92" t="str">
        <f>IF(список!C26="","",список!C26)</f>
        <v/>
      </c>
      <c r="D28" s="82"/>
      <c r="E28" s="82"/>
      <c r="F28" s="82"/>
      <c r="G28" s="82"/>
      <c r="H28" s="82"/>
      <c r="I28" s="224"/>
      <c r="J28" s="225"/>
      <c r="K28" s="225"/>
      <c r="L28" s="225"/>
      <c r="M28" s="225"/>
      <c r="N28" s="251" t="str">
        <f t="shared" si="0"/>
        <v/>
      </c>
      <c r="O28" s="252" t="str">
        <f t="shared" si="1"/>
        <v/>
      </c>
      <c r="P28" s="224"/>
      <c r="Q28" s="225"/>
      <c r="R28" s="224"/>
      <c r="S28" s="251" t="str">
        <f t="shared" si="2"/>
        <v/>
      </c>
      <c r="T28" s="252" t="str">
        <f t="shared" si="3"/>
        <v/>
      </c>
      <c r="U28" s="278"/>
      <c r="V28" s="93"/>
    </row>
    <row r="29" spans="1:22" ht="15.75">
      <c r="A29" s="81">
        <f>список!A27</f>
        <v>26</v>
      </c>
      <c r="B29" s="92" t="str">
        <f>IF(список!B27="","",список!B27)</f>
        <v/>
      </c>
      <c r="C29" s="92" t="str">
        <f>IF(список!C27="","",список!C27)</f>
        <v/>
      </c>
      <c r="D29" s="82"/>
      <c r="E29" s="82"/>
      <c r="F29" s="82"/>
      <c r="G29" s="82"/>
      <c r="H29" s="82"/>
      <c r="I29" s="224"/>
      <c r="J29" s="225"/>
      <c r="K29" s="225"/>
      <c r="L29" s="225"/>
      <c r="M29" s="225"/>
      <c r="N29" s="251" t="str">
        <f t="shared" si="0"/>
        <v/>
      </c>
      <c r="O29" s="252" t="str">
        <f t="shared" si="1"/>
        <v/>
      </c>
      <c r="P29" s="224"/>
      <c r="Q29" s="225"/>
      <c r="R29" s="224"/>
      <c r="S29" s="251" t="str">
        <f t="shared" si="2"/>
        <v/>
      </c>
      <c r="T29" s="252" t="str">
        <f t="shared" si="3"/>
        <v/>
      </c>
      <c r="U29" s="278"/>
      <c r="V29" s="93"/>
    </row>
    <row r="30" spans="1:22" ht="15.75">
      <c r="A30" s="81">
        <f>список!A28</f>
        <v>27</v>
      </c>
      <c r="B30" s="92" t="str">
        <f>IF(список!B28="","",список!B28)</f>
        <v/>
      </c>
      <c r="C30" s="92" t="str">
        <f>IF(список!C28="","",список!C28)</f>
        <v/>
      </c>
      <c r="D30" s="82"/>
      <c r="E30" s="82"/>
      <c r="F30" s="82"/>
      <c r="G30" s="82"/>
      <c r="H30" s="82"/>
      <c r="I30" s="224"/>
      <c r="J30" s="225"/>
      <c r="K30" s="225"/>
      <c r="L30" s="225"/>
      <c r="M30" s="225"/>
      <c r="N30" s="251" t="str">
        <f t="shared" si="0"/>
        <v/>
      </c>
      <c r="O30" s="252" t="str">
        <f t="shared" si="1"/>
        <v/>
      </c>
      <c r="P30" s="224"/>
      <c r="Q30" s="225"/>
      <c r="R30" s="224"/>
      <c r="S30" s="251" t="str">
        <f t="shared" si="2"/>
        <v/>
      </c>
      <c r="T30" s="252" t="str">
        <f t="shared" si="3"/>
        <v/>
      </c>
      <c r="U30" s="278"/>
      <c r="V30" s="93"/>
    </row>
    <row r="31" spans="1:22" ht="15.75">
      <c r="A31" s="81">
        <f>список!A29</f>
        <v>28</v>
      </c>
      <c r="B31" s="92" t="str">
        <f>IF(список!B29="","",список!B29)</f>
        <v/>
      </c>
      <c r="C31" s="92" t="str">
        <f>IF(список!C29="","",список!C29)</f>
        <v/>
      </c>
      <c r="D31" s="82"/>
      <c r="E31" s="82"/>
      <c r="F31" s="82"/>
      <c r="G31" s="82"/>
      <c r="H31" s="82"/>
      <c r="I31" s="224"/>
      <c r="J31" s="225"/>
      <c r="K31" s="225"/>
      <c r="L31" s="225"/>
      <c r="M31" s="225"/>
      <c r="N31" s="251" t="str">
        <f t="shared" si="0"/>
        <v/>
      </c>
      <c r="O31" s="252" t="str">
        <f t="shared" si="1"/>
        <v/>
      </c>
      <c r="P31" s="224"/>
      <c r="Q31" s="225"/>
      <c r="R31" s="224"/>
      <c r="S31" s="251" t="str">
        <f t="shared" si="2"/>
        <v/>
      </c>
      <c r="T31" s="252" t="str">
        <f t="shared" si="3"/>
        <v/>
      </c>
      <c r="U31" s="278"/>
      <c r="V31" s="93"/>
    </row>
    <row r="32" spans="1:22" ht="15.75">
      <c r="A32" s="81">
        <f>список!A30</f>
        <v>29</v>
      </c>
      <c r="B32" s="92" t="str">
        <f>IF(список!B30="","",список!B30)</f>
        <v/>
      </c>
      <c r="C32" s="92" t="str">
        <f>IF(список!C30="","",список!C30)</f>
        <v/>
      </c>
      <c r="D32" s="82"/>
      <c r="E32" s="82"/>
      <c r="F32" s="82"/>
      <c r="G32" s="82"/>
      <c r="H32" s="82"/>
      <c r="I32" s="224"/>
      <c r="J32" s="225"/>
      <c r="K32" s="225"/>
      <c r="L32" s="225"/>
      <c r="M32" s="225"/>
      <c r="N32" s="251" t="str">
        <f t="shared" si="0"/>
        <v/>
      </c>
      <c r="O32" s="252" t="str">
        <f t="shared" si="1"/>
        <v/>
      </c>
      <c r="P32" s="224"/>
      <c r="Q32" s="225"/>
      <c r="R32" s="224"/>
      <c r="S32" s="251" t="str">
        <f t="shared" si="2"/>
        <v/>
      </c>
      <c r="T32" s="252" t="str">
        <f t="shared" si="3"/>
        <v/>
      </c>
      <c r="U32" s="278"/>
      <c r="V32" s="93"/>
    </row>
    <row r="33" spans="1:22" ht="15.75">
      <c r="A33" s="81">
        <f>список!A31</f>
        <v>30</v>
      </c>
      <c r="B33" s="92" t="str">
        <f>IF(список!B31="","",список!B31)</f>
        <v/>
      </c>
      <c r="C33" s="92" t="str">
        <f>IF(список!C31="","",список!C31)</f>
        <v/>
      </c>
      <c r="D33" s="82"/>
      <c r="E33" s="82"/>
      <c r="F33" s="82"/>
      <c r="G33" s="82"/>
      <c r="H33" s="82"/>
      <c r="I33" s="224"/>
      <c r="J33" s="225"/>
      <c r="K33" s="225"/>
      <c r="L33" s="225"/>
      <c r="M33" s="225"/>
      <c r="N33" s="251" t="str">
        <f t="shared" si="0"/>
        <v/>
      </c>
      <c r="O33" s="252" t="str">
        <f t="shared" si="1"/>
        <v/>
      </c>
      <c r="P33" s="224"/>
      <c r="Q33" s="225"/>
      <c r="R33" s="224"/>
      <c r="S33" s="251" t="str">
        <f t="shared" si="2"/>
        <v/>
      </c>
      <c r="T33" s="252" t="str">
        <f t="shared" si="3"/>
        <v/>
      </c>
      <c r="U33" s="278"/>
      <c r="V33" s="93"/>
    </row>
    <row r="34" spans="1:22" ht="15.75">
      <c r="A34" s="81">
        <f>список!A32</f>
        <v>31</v>
      </c>
      <c r="B34" s="92" t="str">
        <f>IF(список!B32="","",список!B32)</f>
        <v/>
      </c>
      <c r="C34" s="92" t="str">
        <f>IF(список!C32="","",список!C32)</f>
        <v/>
      </c>
      <c r="D34" s="82"/>
      <c r="E34" s="82"/>
      <c r="F34" s="82"/>
      <c r="G34" s="82"/>
      <c r="H34" s="82"/>
      <c r="I34" s="82"/>
      <c r="J34" s="82"/>
      <c r="K34" s="82"/>
      <c r="L34" s="82"/>
      <c r="M34" s="210"/>
      <c r="N34" s="251" t="str">
        <f t="shared" si="0"/>
        <v/>
      </c>
      <c r="O34" s="252" t="str">
        <f t="shared" si="1"/>
        <v/>
      </c>
      <c r="P34" s="224"/>
      <c r="Q34" s="225"/>
      <c r="R34" s="244"/>
      <c r="S34" s="251" t="str">
        <f t="shared" si="2"/>
        <v/>
      </c>
      <c r="T34" s="252" t="str">
        <f t="shared" si="3"/>
        <v/>
      </c>
      <c r="U34" s="278"/>
      <c r="V34" s="93"/>
    </row>
    <row r="35" spans="1:22" ht="15.75">
      <c r="A35" s="81">
        <f>список!A33</f>
        <v>32</v>
      </c>
      <c r="B35" s="92" t="str">
        <f>IF(список!B33="","",список!B33)</f>
        <v/>
      </c>
      <c r="C35" s="92" t="str">
        <f>IF(список!C33="","",список!C33)</f>
        <v/>
      </c>
      <c r="D35" s="82"/>
      <c r="E35" s="82"/>
      <c r="F35" s="82"/>
      <c r="G35" s="82"/>
      <c r="H35" s="82"/>
      <c r="I35" s="82"/>
      <c r="J35" s="82"/>
      <c r="K35" s="82"/>
      <c r="L35" s="82"/>
      <c r="M35" s="210"/>
      <c r="N35" s="251" t="str">
        <f t="shared" si="0"/>
        <v/>
      </c>
      <c r="O35" s="252" t="str">
        <f t="shared" si="1"/>
        <v/>
      </c>
      <c r="P35" s="224"/>
      <c r="Q35" s="225"/>
      <c r="R35" s="244"/>
      <c r="S35" s="251" t="str">
        <f t="shared" si="2"/>
        <v/>
      </c>
      <c r="T35" s="252" t="str">
        <f t="shared" si="3"/>
        <v/>
      </c>
      <c r="U35" s="278"/>
      <c r="V35" s="93"/>
    </row>
    <row r="36" spans="1:22" ht="15.75">
      <c r="A36" s="81">
        <f>список!A34</f>
        <v>33</v>
      </c>
      <c r="B36" s="92" t="str">
        <f>IF(список!B34="","",список!B34)</f>
        <v/>
      </c>
      <c r="C36" s="92" t="str">
        <f>IF(список!C34="","",список!C34)</f>
        <v/>
      </c>
      <c r="D36" s="82"/>
      <c r="E36" s="82"/>
      <c r="F36" s="82"/>
      <c r="G36" s="82"/>
      <c r="H36" s="82"/>
      <c r="I36" s="82"/>
      <c r="J36" s="82"/>
      <c r="K36" s="82"/>
      <c r="L36" s="82"/>
      <c r="M36" s="210"/>
      <c r="N36" s="251" t="str">
        <f t="shared" si="0"/>
        <v/>
      </c>
      <c r="O36" s="252" t="str">
        <f t="shared" si="1"/>
        <v/>
      </c>
      <c r="P36" s="224"/>
      <c r="Q36" s="225"/>
      <c r="R36" s="210"/>
      <c r="S36" s="251" t="str">
        <f t="shared" si="2"/>
        <v/>
      </c>
      <c r="T36" s="252" t="str">
        <f t="shared" si="3"/>
        <v/>
      </c>
      <c r="U36" s="278"/>
      <c r="V36" s="93"/>
    </row>
    <row r="37" spans="1:22" ht="15.75">
      <c r="A37" s="81">
        <f>список!A35</f>
        <v>34</v>
      </c>
      <c r="B37" s="92" t="str">
        <f>IF(список!B35="","",список!B35)</f>
        <v/>
      </c>
      <c r="C37" s="92" t="str">
        <f>IF(список!C35="","",список!C35)</f>
        <v/>
      </c>
      <c r="D37" s="83"/>
      <c r="E37" s="83"/>
      <c r="F37" s="83"/>
      <c r="G37" s="83"/>
      <c r="H37" s="83"/>
      <c r="I37" s="83"/>
      <c r="J37" s="83"/>
      <c r="K37" s="83"/>
      <c r="L37" s="83"/>
      <c r="M37" s="277"/>
      <c r="N37" s="251" t="str">
        <f t="shared" si="0"/>
        <v/>
      </c>
      <c r="O37" s="252" t="str">
        <f t="shared" si="1"/>
        <v/>
      </c>
      <c r="P37" s="274"/>
      <c r="Q37" s="83"/>
      <c r="R37" s="277"/>
      <c r="S37" s="251" t="str">
        <f t="shared" si="2"/>
        <v/>
      </c>
      <c r="T37" s="252" t="str">
        <f t="shared" si="3"/>
        <v/>
      </c>
      <c r="U37" s="278"/>
      <c r="V37" s="93"/>
    </row>
    <row r="38" spans="1:22" ht="15.75" thickBot="1">
      <c r="A38" s="81">
        <f>список!A36</f>
        <v>35</v>
      </c>
      <c r="B38" s="92" t="str">
        <f>IF(список!B36="","",список!B36)</f>
        <v/>
      </c>
      <c r="C38" s="92" t="str">
        <f>IF(список!C36="","",список!C36)</f>
        <v/>
      </c>
      <c r="D38" s="83"/>
      <c r="E38" s="83"/>
      <c r="F38" s="83"/>
      <c r="G38" s="83"/>
      <c r="H38" s="83"/>
      <c r="I38" s="83"/>
      <c r="J38" s="83"/>
      <c r="K38" s="83"/>
      <c r="L38" s="83"/>
      <c r="M38" s="277"/>
      <c r="N38" s="253" t="str">
        <f t="shared" si="0"/>
        <v/>
      </c>
      <c r="O38" s="254" t="str">
        <f t="shared" si="1"/>
        <v/>
      </c>
      <c r="P38" s="274"/>
      <c r="Q38" s="83"/>
      <c r="R38" s="277"/>
      <c r="S38" s="253" t="str">
        <f t="shared" si="2"/>
        <v/>
      </c>
      <c r="T38" s="254" t="str">
        <f t="shared" si="3"/>
        <v/>
      </c>
      <c r="U38" s="119"/>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47"/>
  <sheetViews>
    <sheetView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37" t="s">
        <v>118</v>
      </c>
      <c r="B1" s="337"/>
      <c r="C1" s="337"/>
      <c r="D1" s="337"/>
      <c r="E1" s="337"/>
      <c r="F1" s="337"/>
      <c r="G1" s="337"/>
      <c r="H1" s="337"/>
      <c r="I1" s="337"/>
      <c r="J1" s="337"/>
      <c r="K1" s="337"/>
      <c r="L1" s="337"/>
      <c r="M1" s="337"/>
      <c r="N1" s="337"/>
      <c r="O1" s="337"/>
      <c r="P1" s="337"/>
      <c r="Q1" s="337"/>
      <c r="R1" s="337"/>
      <c r="S1" s="337"/>
      <c r="T1" s="337"/>
      <c r="U1" s="345"/>
      <c r="V1" s="345"/>
      <c r="W1" s="345"/>
      <c r="X1" s="345"/>
      <c r="Y1" s="345"/>
      <c r="Z1" s="345"/>
      <c r="AA1" s="345"/>
      <c r="AB1" s="345"/>
    </row>
    <row r="2" spans="1:54" ht="43.5" customHeight="1" thickBot="1">
      <c r="A2" s="417" t="str">
        <f>список!A1</f>
        <v>№</v>
      </c>
      <c r="B2" s="417" t="str">
        <f>список!B1</f>
        <v>Фамилия, имя воспитанника</v>
      </c>
      <c r="C2" s="417" t="str">
        <f>список!C1</f>
        <v xml:space="preserve">дата </v>
      </c>
      <c r="D2" s="434" t="s">
        <v>258</v>
      </c>
      <c r="E2" s="435"/>
      <c r="F2" s="435"/>
      <c r="G2" s="436"/>
      <c r="H2" s="422" t="s">
        <v>125</v>
      </c>
      <c r="I2" s="423"/>
      <c r="J2" s="423"/>
      <c r="K2" s="423"/>
      <c r="L2" s="423"/>
      <c r="M2" s="424"/>
      <c r="N2" s="425" t="s">
        <v>133</v>
      </c>
      <c r="O2" s="426"/>
      <c r="P2" s="426"/>
      <c r="Q2" s="427"/>
      <c r="R2" s="428" t="s">
        <v>136</v>
      </c>
      <c r="S2" s="429"/>
      <c r="T2" s="430"/>
      <c r="U2" s="431" t="s">
        <v>138</v>
      </c>
      <c r="V2" s="432"/>
      <c r="W2" s="433"/>
      <c r="X2" s="103"/>
      <c r="Y2" s="419"/>
      <c r="Z2" s="420"/>
      <c r="AA2" s="420"/>
      <c r="AB2" s="420"/>
      <c r="AC2" s="420"/>
      <c r="AD2" s="421"/>
      <c r="AE2" s="103"/>
      <c r="AF2" s="103"/>
      <c r="AG2" s="103"/>
      <c r="AH2" s="103"/>
      <c r="AI2" s="103"/>
      <c r="AJ2" s="103"/>
      <c r="AK2" s="103"/>
      <c r="AL2" s="103"/>
      <c r="AM2" s="104"/>
      <c r="AN2" s="104"/>
      <c r="AO2" s="419"/>
      <c r="AP2" s="420"/>
      <c r="AQ2" s="420"/>
      <c r="AR2" s="420"/>
      <c r="AS2" s="420"/>
      <c r="AT2" s="420"/>
      <c r="AU2" s="420"/>
      <c r="AV2" s="420"/>
      <c r="AW2" s="420"/>
      <c r="AX2" s="420"/>
      <c r="AY2" s="420"/>
      <c r="AZ2" s="420"/>
    </row>
    <row r="3" spans="1:54" ht="197.25" customHeight="1" thickBot="1">
      <c r="A3" s="418"/>
      <c r="B3" s="418"/>
      <c r="C3" s="418"/>
      <c r="D3" s="108" t="s">
        <v>147</v>
      </c>
      <c r="E3" s="101" t="s">
        <v>141</v>
      </c>
      <c r="F3" s="101" t="s">
        <v>124</v>
      </c>
      <c r="G3" s="197"/>
      <c r="H3" s="141" t="s">
        <v>126</v>
      </c>
      <c r="I3" s="102" t="s">
        <v>144</v>
      </c>
      <c r="J3" s="102" t="s">
        <v>145</v>
      </c>
      <c r="K3" s="102" t="s">
        <v>146</v>
      </c>
      <c r="L3" s="102" t="s">
        <v>129</v>
      </c>
      <c r="M3" s="200"/>
      <c r="N3" s="212" t="s">
        <v>148</v>
      </c>
      <c r="O3" s="213" t="s">
        <v>149</v>
      </c>
      <c r="P3" s="214" t="s">
        <v>213</v>
      </c>
      <c r="Q3" s="215"/>
      <c r="R3" s="216" t="s">
        <v>150</v>
      </c>
      <c r="S3" s="217" t="s">
        <v>151</v>
      </c>
      <c r="T3" s="218"/>
      <c r="U3" s="202" t="s">
        <v>152</v>
      </c>
      <c r="V3" s="206" t="s">
        <v>153</v>
      </c>
      <c r="W3" s="209"/>
      <c r="X3" s="207"/>
      <c r="Y3" s="105"/>
      <c r="Z3" s="105"/>
      <c r="AA3" s="105"/>
      <c r="AB3" s="105"/>
      <c r="AC3" s="105"/>
      <c r="AD3" s="105"/>
      <c r="AE3" s="105"/>
      <c r="AF3" s="105"/>
      <c r="AG3" s="105"/>
      <c r="AH3" s="105"/>
      <c r="AI3" s="105"/>
      <c r="AJ3" s="105"/>
      <c r="AK3" s="105"/>
      <c r="AL3" s="105"/>
      <c r="AM3" s="106"/>
      <c r="AN3" s="106"/>
      <c r="AO3" s="105"/>
      <c r="AP3" s="105"/>
      <c r="AQ3" s="105"/>
      <c r="AR3" s="105"/>
      <c r="AS3" s="105"/>
      <c r="AT3" s="105"/>
      <c r="AU3" s="105"/>
      <c r="AV3" s="105"/>
      <c r="AW3" s="105"/>
      <c r="AX3" s="105"/>
      <c r="AY3" s="105"/>
      <c r="AZ3" s="105"/>
      <c r="BA3" s="105"/>
      <c r="BB3" s="106"/>
    </row>
    <row r="4" spans="1:54">
      <c r="A4" s="109">
        <f>список!A2</f>
        <v>1</v>
      </c>
      <c r="B4" s="143" t="str">
        <f>IF(список!B2="","",список!B2)</f>
        <v/>
      </c>
      <c r="C4" s="110"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198"/>
      <c r="H4" s="150" t="str">
        <f>'Познавательное развитие'!H5</f>
        <v/>
      </c>
      <c r="I4" s="84" t="str">
        <f>'Познавательное развитие'!M5</f>
        <v/>
      </c>
      <c r="J4" s="84" t="str">
        <f>'Познавательное развитие'!R5</f>
        <v/>
      </c>
      <c r="K4" s="84" t="str">
        <f>'Познавательное развитие'!X5</f>
        <v/>
      </c>
      <c r="L4" s="110" t="str">
        <f>'Познавательное развитие'!AG5</f>
        <v/>
      </c>
      <c r="M4" s="198"/>
      <c r="N4" s="119" t="str">
        <f>'Художественно-эстетическое разв'!S5</f>
        <v/>
      </c>
      <c r="O4" s="115" t="str">
        <f>'Художественно-эстетическое разв'!Z5</f>
        <v/>
      </c>
      <c r="P4" s="86" t="str">
        <f>'Художественно-эстетическое разв'!Z5</f>
        <v/>
      </c>
      <c r="Q4" s="203"/>
      <c r="R4" s="119" t="str">
        <f>'Речевое развитие'!I4</f>
        <v/>
      </c>
      <c r="S4" s="86" t="str">
        <f>'Речевое развитие'!P4</f>
        <v/>
      </c>
      <c r="T4" s="203"/>
      <c r="U4" s="119" t="str">
        <f>'Физическое развитие'!O4</f>
        <v/>
      </c>
      <c r="V4" s="86" t="str">
        <f>'Физическое развитие'!T4</f>
        <v/>
      </c>
      <c r="W4" s="203"/>
      <c r="X4" s="119"/>
    </row>
    <row r="5" spans="1:54">
      <c r="A5" s="96">
        <f>список!A3</f>
        <v>2</v>
      </c>
      <c r="B5" s="143" t="str">
        <f>IF(список!B3="","",список!B3)</f>
        <v/>
      </c>
      <c r="C5" s="86" t="str">
        <f>IF(список!C3="","",список!C3)</f>
        <v/>
      </c>
      <c r="D5" s="89" t="str">
        <f>'Социально-коммуникативное разви'!R6</f>
        <v/>
      </c>
      <c r="E5" s="81" t="str">
        <f>'Социально-коммуникативное разви'!W6</f>
        <v/>
      </c>
      <c r="F5" s="86" t="str">
        <f>'Социально-коммуникативное разви'!AG6</f>
        <v/>
      </c>
      <c r="G5" s="198"/>
      <c r="H5" s="150" t="str">
        <f>'Познавательное развитие'!H6</f>
        <v/>
      </c>
      <c r="I5" s="84" t="str">
        <f>'Познавательное развитие'!M6</f>
        <v/>
      </c>
      <c r="J5" s="84" t="str">
        <f>'Познавательное развитие'!R6</f>
        <v/>
      </c>
      <c r="K5" s="84" t="str">
        <f>'Познавательное развитие'!X6</f>
        <v/>
      </c>
      <c r="L5" s="110" t="str">
        <f>'Познавательное развитие'!AG6</f>
        <v/>
      </c>
      <c r="M5" s="198"/>
      <c r="N5" s="119" t="str">
        <f>'Художественно-эстетическое разв'!S6</f>
        <v/>
      </c>
      <c r="O5" s="115" t="str">
        <f>'Художественно-эстетическое разв'!Z6</f>
        <v/>
      </c>
      <c r="P5" s="86" t="str">
        <f>'Художественно-эстетическое разв'!Z6</f>
        <v/>
      </c>
      <c r="Q5" s="203"/>
      <c r="R5" s="119" t="str">
        <f>'Речевое развитие'!I5</f>
        <v/>
      </c>
      <c r="S5" s="86" t="str">
        <f>'Речевое развитие'!P5</f>
        <v/>
      </c>
      <c r="T5" s="203"/>
      <c r="U5" s="119" t="str">
        <f>'Физическое развитие'!O5</f>
        <v/>
      </c>
      <c r="V5" s="86" t="str">
        <f>'Физическое развитие'!T5</f>
        <v/>
      </c>
      <c r="W5" s="203"/>
      <c r="X5" s="119"/>
    </row>
    <row r="6" spans="1:54">
      <c r="A6" s="96">
        <f>список!A4</f>
        <v>3</v>
      </c>
      <c r="B6" s="143" t="str">
        <f>IF(список!B4="","",список!B4)</f>
        <v/>
      </c>
      <c r="C6" s="86" t="str">
        <f>IF(список!C4="","",список!C4)</f>
        <v/>
      </c>
      <c r="D6" s="89" t="str">
        <f>'Социально-коммуникативное разви'!R7</f>
        <v/>
      </c>
      <c r="E6" s="81" t="str">
        <f>'Социально-коммуникативное разви'!W7</f>
        <v/>
      </c>
      <c r="F6" s="86" t="str">
        <f>'Социально-коммуникативное разви'!AG7</f>
        <v/>
      </c>
      <c r="G6" s="198"/>
      <c r="H6" s="150" t="str">
        <f>'Познавательное развитие'!H7</f>
        <v/>
      </c>
      <c r="I6" s="84" t="str">
        <f>'Познавательное развитие'!M7</f>
        <v/>
      </c>
      <c r="J6" s="84" t="str">
        <f>'Познавательное развитие'!R7</f>
        <v/>
      </c>
      <c r="K6" s="84" t="str">
        <f>'Познавательное развитие'!X7</f>
        <v/>
      </c>
      <c r="L6" s="110" t="str">
        <f>'Познавательное развитие'!AG7</f>
        <v/>
      </c>
      <c r="M6" s="198"/>
      <c r="N6" s="119" t="str">
        <f>'Художественно-эстетическое разв'!S7</f>
        <v/>
      </c>
      <c r="O6" s="115" t="str">
        <f>'Художественно-эстетическое разв'!Z7</f>
        <v/>
      </c>
      <c r="P6" s="86" t="str">
        <f>'Художественно-эстетическое разв'!Z7</f>
        <v/>
      </c>
      <c r="Q6" s="203"/>
      <c r="R6" s="119" t="str">
        <f>'Речевое развитие'!I6</f>
        <v/>
      </c>
      <c r="S6" s="86" t="str">
        <f>'Речевое развитие'!P6</f>
        <v/>
      </c>
      <c r="T6" s="203"/>
      <c r="U6" s="119" t="str">
        <f>'Физическое развитие'!O6</f>
        <v/>
      </c>
      <c r="V6" s="86" t="str">
        <f>'Физическое развитие'!T6</f>
        <v/>
      </c>
      <c r="W6" s="203"/>
      <c r="X6" s="119"/>
    </row>
    <row r="7" spans="1:54">
      <c r="A7" s="96">
        <f>список!A5</f>
        <v>4</v>
      </c>
      <c r="B7" s="143" t="str">
        <f>IF(список!B5="","",список!B5)</f>
        <v/>
      </c>
      <c r="C7" s="86" t="str">
        <f>IF(список!C5="","",список!C5)</f>
        <v/>
      </c>
      <c r="D7" s="89" t="str">
        <f>'Социально-коммуникативное разви'!R8</f>
        <v/>
      </c>
      <c r="E7" s="81" t="str">
        <f>'Социально-коммуникативное разви'!W8</f>
        <v/>
      </c>
      <c r="F7" s="86" t="str">
        <f>'Социально-коммуникативное разви'!AG8</f>
        <v/>
      </c>
      <c r="G7" s="198"/>
      <c r="H7" s="150" t="str">
        <f>'Познавательное развитие'!H8</f>
        <v/>
      </c>
      <c r="I7" s="84" t="str">
        <f>'Познавательное развитие'!M8</f>
        <v/>
      </c>
      <c r="J7" s="84" t="str">
        <f>'Познавательное развитие'!R8</f>
        <v/>
      </c>
      <c r="K7" s="84" t="str">
        <f>'Познавательное развитие'!X8</f>
        <v/>
      </c>
      <c r="L7" s="110" t="str">
        <f>'Познавательное развитие'!AG8</f>
        <v/>
      </c>
      <c r="M7" s="198"/>
      <c r="N7" s="119" t="str">
        <f>'Художественно-эстетическое разв'!S8</f>
        <v/>
      </c>
      <c r="O7" s="115" t="str">
        <f>'Художественно-эстетическое разв'!Z8</f>
        <v/>
      </c>
      <c r="P7" s="86" t="str">
        <f>'Художественно-эстетическое разв'!Z8</f>
        <v/>
      </c>
      <c r="Q7" s="203"/>
      <c r="R7" s="119" t="str">
        <f>'Речевое развитие'!I7</f>
        <v/>
      </c>
      <c r="S7" s="86" t="str">
        <f>'Речевое развитие'!P7</f>
        <v/>
      </c>
      <c r="T7" s="203"/>
      <c r="U7" s="119" t="str">
        <f>'Физическое развитие'!O7</f>
        <v/>
      </c>
      <c r="V7" s="86" t="str">
        <f>'Физическое развитие'!T7</f>
        <v/>
      </c>
      <c r="W7" s="203"/>
      <c r="X7" s="119"/>
    </row>
    <row r="8" spans="1:54">
      <c r="A8" s="96">
        <f>список!A6</f>
        <v>5</v>
      </c>
      <c r="B8" s="143" t="str">
        <f>IF(список!B6="","",список!B6)</f>
        <v/>
      </c>
      <c r="C8" s="86" t="str">
        <f>IF(список!C6="","",список!C6)</f>
        <v/>
      </c>
      <c r="D8" s="89" t="str">
        <f>'Социально-коммуникативное разви'!R9</f>
        <v/>
      </c>
      <c r="E8" s="81" t="str">
        <f>'Социально-коммуникативное разви'!W9</f>
        <v/>
      </c>
      <c r="F8" s="86" t="str">
        <f>'Социально-коммуникативное разви'!AG9</f>
        <v/>
      </c>
      <c r="G8" s="198"/>
      <c r="H8" s="150" t="str">
        <f>'Познавательное развитие'!H9</f>
        <v/>
      </c>
      <c r="I8" s="84" t="str">
        <f>'Познавательное развитие'!M9</f>
        <v/>
      </c>
      <c r="J8" s="84" t="str">
        <f>'Познавательное развитие'!R9</f>
        <v/>
      </c>
      <c r="K8" s="84" t="str">
        <f>'Познавательное развитие'!X9</f>
        <v/>
      </c>
      <c r="L8" s="110" t="str">
        <f>'Познавательное развитие'!AG9</f>
        <v/>
      </c>
      <c r="M8" s="198"/>
      <c r="N8" s="119" t="str">
        <f>'Художественно-эстетическое разв'!S9</f>
        <v/>
      </c>
      <c r="O8" s="115" t="str">
        <f>'Художественно-эстетическое разв'!Z9</f>
        <v/>
      </c>
      <c r="P8" s="86" t="str">
        <f>'Художественно-эстетическое разв'!Z9</f>
        <v/>
      </c>
      <c r="Q8" s="203"/>
      <c r="R8" s="119" t="str">
        <f>'Речевое развитие'!I8</f>
        <v/>
      </c>
      <c r="S8" s="86" t="str">
        <f>'Речевое развитие'!P8</f>
        <v/>
      </c>
      <c r="T8" s="203"/>
      <c r="U8" s="119" t="str">
        <f>'Физическое развитие'!O8</f>
        <v/>
      </c>
      <c r="V8" s="86" t="str">
        <f>'Физическое развитие'!T8</f>
        <v/>
      </c>
      <c r="W8" s="203"/>
      <c r="X8" s="119"/>
    </row>
    <row r="9" spans="1:54">
      <c r="A9" s="96">
        <f>список!A7</f>
        <v>6</v>
      </c>
      <c r="B9" s="143" t="str">
        <f>IF(список!B7="","",список!B7)</f>
        <v/>
      </c>
      <c r="C9" s="86" t="str">
        <f>IF(список!C7="","",список!C7)</f>
        <v/>
      </c>
      <c r="D9" s="89" t="str">
        <f>'Социально-коммуникативное разви'!R10</f>
        <v/>
      </c>
      <c r="E9" s="81" t="str">
        <f>'Социально-коммуникативное разви'!W10</f>
        <v/>
      </c>
      <c r="F9" s="86" t="str">
        <f>'Социально-коммуникативное разви'!AG10</f>
        <v/>
      </c>
      <c r="G9" s="198"/>
      <c r="H9" s="150"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0" t="str">
        <f>'Познавательное развитие'!AG10</f>
        <v/>
      </c>
      <c r="M9" s="198"/>
      <c r="N9" s="119" t="str">
        <f>'Художественно-эстетическое разв'!S10</f>
        <v/>
      </c>
      <c r="O9" s="115" t="str">
        <f>'Художественно-эстетическое разв'!Z10</f>
        <v/>
      </c>
      <c r="P9" s="86" t="str">
        <f>'Художественно-эстетическое разв'!Z10</f>
        <v/>
      </c>
      <c r="Q9" s="203"/>
      <c r="R9" s="119" t="str">
        <f>'Речевое развитие'!I9</f>
        <v/>
      </c>
      <c r="S9" s="86" t="str">
        <f>'Речевое развитие'!P9</f>
        <v/>
      </c>
      <c r="T9" s="203"/>
      <c r="U9" s="119" t="str">
        <f>'Физическое развитие'!O9</f>
        <v/>
      </c>
      <c r="V9" s="86" t="str">
        <f>'Физическое развитие'!T9</f>
        <v/>
      </c>
      <c r="W9" s="203"/>
      <c r="X9" s="119"/>
    </row>
    <row r="10" spans="1:54">
      <c r="A10" s="96">
        <f>список!A8</f>
        <v>7</v>
      </c>
      <c r="B10" s="143" t="str">
        <f>IF(список!B8="","",список!B8)</f>
        <v/>
      </c>
      <c r="C10" s="86" t="str">
        <f>IF(список!C8="","",список!C8)</f>
        <v/>
      </c>
      <c r="D10" s="89" t="str">
        <f>'Социально-коммуникативное разви'!R11</f>
        <v/>
      </c>
      <c r="E10" s="81" t="str">
        <f>'Социально-коммуникативное разви'!W11</f>
        <v/>
      </c>
      <c r="F10" s="86" t="str">
        <f>'Социально-коммуникативное разви'!AG11</f>
        <v/>
      </c>
      <c r="G10" s="198"/>
      <c r="H10" s="150"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0" t="str">
        <f>'Познавательное развитие'!AG11</f>
        <v/>
      </c>
      <c r="M10" s="198"/>
      <c r="N10" s="119" t="str">
        <f>'Художественно-эстетическое разв'!S11</f>
        <v/>
      </c>
      <c r="O10" s="115" t="str">
        <f>'Художественно-эстетическое разв'!Z11</f>
        <v/>
      </c>
      <c r="P10" s="86" t="str">
        <f>'Художественно-эстетическое разв'!Z11</f>
        <v/>
      </c>
      <c r="Q10" s="203"/>
      <c r="R10" s="119" t="str">
        <f>'Речевое развитие'!I10</f>
        <v/>
      </c>
      <c r="S10" s="86" t="str">
        <f>'Речевое развитие'!P10</f>
        <v/>
      </c>
      <c r="T10" s="203"/>
      <c r="U10" s="119" t="str">
        <f>'Физическое развитие'!O10</f>
        <v/>
      </c>
      <c r="V10" s="86" t="str">
        <f>'Физическое развитие'!T10</f>
        <v/>
      </c>
      <c r="W10" s="203"/>
      <c r="X10" s="119"/>
    </row>
    <row r="11" spans="1:54">
      <c r="A11" s="96">
        <f>список!A9</f>
        <v>8</v>
      </c>
      <c r="B11" s="143" t="str">
        <f>IF(список!B9="","",список!B9)</f>
        <v/>
      </c>
      <c r="C11" s="86" t="str">
        <f>IF(список!C9="","",список!C9)</f>
        <v/>
      </c>
      <c r="D11" s="89" t="str">
        <f>'Социально-коммуникативное разви'!R12</f>
        <v/>
      </c>
      <c r="E11" s="81" t="str">
        <f>'Социально-коммуникативное разви'!W12</f>
        <v/>
      </c>
      <c r="F11" s="86" t="str">
        <f>'Социально-коммуникативное разви'!AG12</f>
        <v/>
      </c>
      <c r="G11" s="198"/>
      <c r="H11" s="150"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0" t="str">
        <f>'Познавательное развитие'!AG12</f>
        <v/>
      </c>
      <c r="M11" s="198"/>
      <c r="N11" s="119" t="str">
        <f>'Художественно-эстетическое разв'!S12</f>
        <v/>
      </c>
      <c r="O11" s="115" t="str">
        <f>'Художественно-эстетическое разв'!Z12</f>
        <v/>
      </c>
      <c r="P11" s="86" t="str">
        <f>'Художественно-эстетическое разв'!Z12</f>
        <v/>
      </c>
      <c r="Q11" s="203"/>
      <c r="R11" s="119" t="str">
        <f>'Речевое развитие'!I11</f>
        <v/>
      </c>
      <c r="S11" s="86" t="str">
        <f>'Речевое развитие'!P11</f>
        <v/>
      </c>
      <c r="T11" s="203"/>
      <c r="U11" s="119" t="str">
        <f>'Физическое развитие'!O11</f>
        <v/>
      </c>
      <c r="V11" s="86" t="str">
        <f>'Физическое развитие'!T11</f>
        <v/>
      </c>
      <c r="W11" s="203"/>
      <c r="X11" s="119"/>
    </row>
    <row r="12" spans="1:54">
      <c r="A12" s="96">
        <f>список!A10</f>
        <v>9</v>
      </c>
      <c r="B12" s="143" t="str">
        <f>IF(список!B10="","",список!B10)</f>
        <v/>
      </c>
      <c r="C12" s="86" t="str">
        <f>IF(список!C10="","",список!C10)</f>
        <v/>
      </c>
      <c r="D12" s="89" t="str">
        <f>'Социально-коммуникативное разви'!R13</f>
        <v/>
      </c>
      <c r="E12" s="81" t="str">
        <f>'Социально-коммуникативное разви'!W13</f>
        <v/>
      </c>
      <c r="F12" s="86" t="str">
        <f>'Социально-коммуникативное разви'!AG13</f>
        <v/>
      </c>
      <c r="G12" s="198"/>
      <c r="H12" s="150"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0" t="str">
        <f>'Познавательное развитие'!AG13</f>
        <v/>
      </c>
      <c r="M12" s="198"/>
      <c r="N12" s="119" t="str">
        <f>'Художественно-эстетическое разв'!S13</f>
        <v/>
      </c>
      <c r="O12" s="115" t="str">
        <f>'Художественно-эстетическое разв'!Z13</f>
        <v/>
      </c>
      <c r="P12" s="86" t="str">
        <f>'Художественно-эстетическое разв'!Z13</f>
        <v/>
      </c>
      <c r="Q12" s="203"/>
      <c r="R12" s="119" t="str">
        <f>'Речевое развитие'!I12</f>
        <v/>
      </c>
      <c r="S12" s="86" t="str">
        <f>'Речевое развитие'!P12</f>
        <v/>
      </c>
      <c r="T12" s="203"/>
      <c r="U12" s="119" t="str">
        <f>'Физическое развитие'!O12</f>
        <v/>
      </c>
      <c r="V12" s="86" t="str">
        <f>'Физическое развитие'!T12</f>
        <v/>
      </c>
      <c r="W12" s="203"/>
      <c r="X12" s="119"/>
    </row>
    <row r="13" spans="1:54">
      <c r="A13" s="96">
        <f>список!A11</f>
        <v>10</v>
      </c>
      <c r="B13" s="143" t="str">
        <f>IF(список!B11="","",список!B11)</f>
        <v/>
      </c>
      <c r="C13" s="86" t="str">
        <f>IF(список!C11="","",список!C11)</f>
        <v/>
      </c>
      <c r="D13" s="89" t="str">
        <f>'Социально-коммуникативное разви'!R14</f>
        <v/>
      </c>
      <c r="E13" s="81" t="str">
        <f>'Социально-коммуникативное разви'!W14</f>
        <v/>
      </c>
      <c r="F13" s="86" t="str">
        <f>'Социально-коммуникативное разви'!AG14</f>
        <v/>
      </c>
      <c r="G13" s="198"/>
      <c r="H13" s="150"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0" t="str">
        <f>'Познавательное развитие'!AG14</f>
        <v/>
      </c>
      <c r="M13" s="198"/>
      <c r="N13" s="119" t="str">
        <f>'Художественно-эстетическое разв'!S14</f>
        <v/>
      </c>
      <c r="O13" s="115" t="str">
        <f>'Художественно-эстетическое разв'!Z14</f>
        <v/>
      </c>
      <c r="P13" s="86" t="str">
        <f>'Художественно-эстетическое разв'!Z14</f>
        <v/>
      </c>
      <c r="Q13" s="203"/>
      <c r="R13" s="119" t="str">
        <f>'Речевое развитие'!I13</f>
        <v/>
      </c>
      <c r="S13" s="86" t="str">
        <f>'Речевое развитие'!P13</f>
        <v/>
      </c>
      <c r="T13" s="203"/>
      <c r="U13" s="119" t="str">
        <f>'Физическое развитие'!O13</f>
        <v/>
      </c>
      <c r="V13" s="86" t="str">
        <f>'Физическое развитие'!T13</f>
        <v/>
      </c>
      <c r="W13" s="203"/>
      <c r="X13" s="119"/>
    </row>
    <row r="14" spans="1:54">
      <c r="A14" s="96">
        <f>список!A12</f>
        <v>11</v>
      </c>
      <c r="B14" s="143" t="str">
        <f>IF(список!B12="","",список!B12)</f>
        <v/>
      </c>
      <c r="C14" s="86" t="str">
        <f>IF(список!C12="","",список!C12)</f>
        <v/>
      </c>
      <c r="D14" s="89" t="str">
        <f>'Социально-коммуникативное разви'!R15</f>
        <v/>
      </c>
      <c r="E14" s="81" t="str">
        <f>'Социально-коммуникативное разви'!W15</f>
        <v/>
      </c>
      <c r="F14" s="86" t="str">
        <f>'Социально-коммуникативное разви'!AG15</f>
        <v/>
      </c>
      <c r="G14" s="198"/>
      <c r="H14" s="150"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0" t="str">
        <f>'Познавательное развитие'!AG15</f>
        <v/>
      </c>
      <c r="M14" s="198"/>
      <c r="N14" s="119" t="str">
        <f>'Художественно-эстетическое разв'!S15</f>
        <v/>
      </c>
      <c r="O14" s="115" t="str">
        <f>'Художественно-эстетическое разв'!Z15</f>
        <v/>
      </c>
      <c r="P14" s="86" t="str">
        <f>'Художественно-эстетическое разв'!Z15</f>
        <v/>
      </c>
      <c r="Q14" s="203"/>
      <c r="R14" s="119" t="str">
        <f>'Речевое развитие'!I14</f>
        <v/>
      </c>
      <c r="S14" s="86" t="str">
        <f>'Речевое развитие'!P14</f>
        <v/>
      </c>
      <c r="T14" s="203"/>
      <c r="U14" s="119" t="str">
        <f>'Физическое развитие'!O14</f>
        <v/>
      </c>
      <c r="V14" s="86" t="str">
        <f>'Физическое развитие'!T14</f>
        <v/>
      </c>
      <c r="W14" s="203"/>
      <c r="X14" s="119"/>
    </row>
    <row r="15" spans="1:54">
      <c r="A15" s="96">
        <f>список!A13</f>
        <v>12</v>
      </c>
      <c r="B15" s="143" t="str">
        <f>IF(список!B13="","",список!B13)</f>
        <v/>
      </c>
      <c r="C15" s="86" t="str">
        <f>IF(список!C13="","",список!C13)</f>
        <v/>
      </c>
      <c r="D15" s="89" t="str">
        <f>'Социально-коммуникативное разви'!R16</f>
        <v/>
      </c>
      <c r="E15" s="81" t="str">
        <f>'Социально-коммуникативное разви'!W16</f>
        <v/>
      </c>
      <c r="F15" s="86" t="str">
        <f>'Социально-коммуникативное разви'!AG16</f>
        <v/>
      </c>
      <c r="G15" s="198"/>
      <c r="H15" s="150"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0" t="str">
        <f>'Познавательное развитие'!AG16</f>
        <v/>
      </c>
      <c r="M15" s="198"/>
      <c r="N15" s="119" t="str">
        <f>'Художественно-эстетическое разв'!S16</f>
        <v/>
      </c>
      <c r="O15" s="115" t="str">
        <f>'Художественно-эстетическое разв'!Z16</f>
        <v/>
      </c>
      <c r="P15" s="86" t="str">
        <f>'Художественно-эстетическое разв'!Z16</f>
        <v/>
      </c>
      <c r="Q15" s="203"/>
      <c r="R15" s="119" t="str">
        <f>'Речевое развитие'!I15</f>
        <v/>
      </c>
      <c r="S15" s="86" t="str">
        <f>'Речевое развитие'!P15</f>
        <v/>
      </c>
      <c r="T15" s="203"/>
      <c r="U15" s="119" t="str">
        <f>'Физическое развитие'!O15</f>
        <v/>
      </c>
      <c r="V15" s="86" t="str">
        <f>'Физическое развитие'!T15</f>
        <v/>
      </c>
      <c r="W15" s="203"/>
      <c r="X15" s="119"/>
    </row>
    <row r="16" spans="1:54">
      <c r="A16" s="96">
        <f>список!A14</f>
        <v>13</v>
      </c>
      <c r="B16" s="143" t="str">
        <f>IF(список!B14="","",список!B14)</f>
        <v/>
      </c>
      <c r="C16" s="86" t="str">
        <f>IF(список!C14="","",список!C14)</f>
        <v/>
      </c>
      <c r="D16" s="89" t="str">
        <f>'Социально-коммуникативное разви'!R17</f>
        <v/>
      </c>
      <c r="E16" s="81" t="str">
        <f>'Социально-коммуникативное разви'!W17</f>
        <v/>
      </c>
      <c r="F16" s="86" t="str">
        <f>'Социально-коммуникативное разви'!AG17</f>
        <v/>
      </c>
      <c r="G16" s="198"/>
      <c r="H16" s="150"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0" t="str">
        <f>'Познавательное развитие'!AG17</f>
        <v/>
      </c>
      <c r="M16" s="198"/>
      <c r="N16" s="119" t="str">
        <f>'Художественно-эстетическое разв'!S17</f>
        <v/>
      </c>
      <c r="O16" s="115" t="str">
        <f>'Художественно-эстетическое разв'!Z17</f>
        <v/>
      </c>
      <c r="P16" s="86" t="str">
        <f>'Художественно-эстетическое разв'!Z17</f>
        <v/>
      </c>
      <c r="Q16" s="203"/>
      <c r="R16" s="119" t="str">
        <f>'Речевое развитие'!I16</f>
        <v/>
      </c>
      <c r="S16" s="86" t="str">
        <f>'Речевое развитие'!P16</f>
        <v/>
      </c>
      <c r="T16" s="203"/>
      <c r="U16" s="119" t="str">
        <f>'Физическое развитие'!O16</f>
        <v/>
      </c>
      <c r="V16" s="86" t="str">
        <f>'Физическое развитие'!T16</f>
        <v/>
      </c>
      <c r="W16" s="203"/>
      <c r="X16" s="119"/>
    </row>
    <row r="17" spans="1:24">
      <c r="A17" s="96">
        <f>список!A15</f>
        <v>14</v>
      </c>
      <c r="B17" s="143" t="str">
        <f>IF(список!B15="","",список!B15)</f>
        <v/>
      </c>
      <c r="C17" s="86" t="str">
        <f>IF(список!C15="","",список!C15)</f>
        <v/>
      </c>
      <c r="D17" s="89" t="str">
        <f>'Социально-коммуникативное разви'!R18</f>
        <v/>
      </c>
      <c r="E17" s="81" t="str">
        <f>'Социально-коммуникативное разви'!W18</f>
        <v/>
      </c>
      <c r="F17" s="86" t="str">
        <f>'Социально-коммуникативное разви'!AG18</f>
        <v/>
      </c>
      <c r="G17" s="198"/>
      <c r="H17" s="150"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0" t="str">
        <f>'Познавательное развитие'!AG18</f>
        <v/>
      </c>
      <c r="M17" s="198"/>
      <c r="N17" s="119" t="str">
        <f>'Художественно-эстетическое разв'!S18</f>
        <v/>
      </c>
      <c r="O17" s="115" t="str">
        <f>'Художественно-эстетическое разв'!Z18</f>
        <v/>
      </c>
      <c r="P17" s="86" t="str">
        <f>'Художественно-эстетическое разв'!Z18</f>
        <v/>
      </c>
      <c r="Q17" s="203"/>
      <c r="R17" s="119" t="str">
        <f>'Речевое развитие'!I17</f>
        <v/>
      </c>
      <c r="S17" s="86" t="str">
        <f>'Речевое развитие'!P17</f>
        <v/>
      </c>
      <c r="T17" s="203"/>
      <c r="U17" s="119" t="str">
        <f>'Физическое развитие'!O17</f>
        <v/>
      </c>
      <c r="V17" s="86" t="str">
        <f>'Физическое развитие'!T17</f>
        <v/>
      </c>
      <c r="W17" s="203"/>
      <c r="X17" s="119"/>
    </row>
    <row r="18" spans="1:24">
      <c r="A18" s="96">
        <f>список!A16</f>
        <v>15</v>
      </c>
      <c r="B18" s="143" t="str">
        <f>IF(список!B16="","",список!B16)</f>
        <v/>
      </c>
      <c r="C18" s="86" t="str">
        <f>IF(список!C16="","",список!C16)</f>
        <v/>
      </c>
      <c r="D18" s="89" t="str">
        <f>'Социально-коммуникативное разви'!R19</f>
        <v/>
      </c>
      <c r="E18" s="81" t="str">
        <f>'Социально-коммуникативное разви'!W19</f>
        <v/>
      </c>
      <c r="F18" s="86" t="str">
        <f>'Социально-коммуникативное разви'!AG19</f>
        <v/>
      </c>
      <c r="G18" s="198"/>
      <c r="H18" s="150"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0" t="str">
        <f>'Познавательное развитие'!AG19</f>
        <v/>
      </c>
      <c r="M18" s="198"/>
      <c r="N18" s="119" t="str">
        <f>'Художественно-эстетическое разв'!S19</f>
        <v/>
      </c>
      <c r="O18" s="115" t="str">
        <f>'Художественно-эстетическое разв'!Z19</f>
        <v/>
      </c>
      <c r="P18" s="86" t="str">
        <f>'Художественно-эстетическое разв'!Z19</f>
        <v/>
      </c>
      <c r="Q18" s="203"/>
      <c r="R18" s="119" t="str">
        <f>'Речевое развитие'!I18</f>
        <v/>
      </c>
      <c r="S18" s="86" t="str">
        <f>'Речевое развитие'!P18</f>
        <v/>
      </c>
      <c r="T18" s="203"/>
      <c r="U18" s="119" t="str">
        <f>'Физическое развитие'!O18</f>
        <v/>
      </c>
      <c r="V18" s="86" t="str">
        <f>'Физическое развитие'!T18</f>
        <v/>
      </c>
      <c r="W18" s="203"/>
      <c r="X18" s="119"/>
    </row>
    <row r="19" spans="1:24">
      <c r="A19" s="96">
        <f>список!A17</f>
        <v>16</v>
      </c>
      <c r="B19" s="143" t="str">
        <f>IF(список!B17="","",список!B17)</f>
        <v/>
      </c>
      <c r="C19" s="86" t="str">
        <f>IF(список!C17="","",список!C17)</f>
        <v/>
      </c>
      <c r="D19" s="89" t="str">
        <f>'Социально-коммуникативное разви'!R20</f>
        <v/>
      </c>
      <c r="E19" s="81" t="str">
        <f>'Социально-коммуникативное разви'!W20</f>
        <v/>
      </c>
      <c r="F19" s="86" t="str">
        <f>'Социально-коммуникативное разви'!AG20</f>
        <v/>
      </c>
      <c r="G19" s="198"/>
      <c r="H19" s="150"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0" t="str">
        <f>'Познавательное развитие'!AG20</f>
        <v/>
      </c>
      <c r="M19" s="198"/>
      <c r="N19" s="119" t="str">
        <f>'Художественно-эстетическое разв'!S20</f>
        <v/>
      </c>
      <c r="O19" s="115" t="str">
        <f>'Художественно-эстетическое разв'!Z20</f>
        <v/>
      </c>
      <c r="P19" s="86" t="str">
        <f>'Художественно-эстетическое разв'!Z20</f>
        <v/>
      </c>
      <c r="Q19" s="203"/>
      <c r="R19" s="119" t="str">
        <f>'Речевое развитие'!I19</f>
        <v/>
      </c>
      <c r="S19" s="86" t="str">
        <f>'Речевое развитие'!P19</f>
        <v/>
      </c>
      <c r="T19" s="203"/>
      <c r="U19" s="119" t="str">
        <f>'Физическое развитие'!O19</f>
        <v/>
      </c>
      <c r="V19" s="86" t="str">
        <f>'Физическое развитие'!T19</f>
        <v/>
      </c>
      <c r="W19" s="203"/>
      <c r="X19" s="119"/>
    </row>
    <row r="20" spans="1:24">
      <c r="A20" s="96">
        <f>список!A18</f>
        <v>17</v>
      </c>
      <c r="B20" s="143" t="str">
        <f>IF(список!B18="","",список!B18)</f>
        <v/>
      </c>
      <c r="C20" s="86" t="str">
        <f>IF(список!C18="","",список!C18)</f>
        <v/>
      </c>
      <c r="D20" s="89" t="str">
        <f>'Социально-коммуникативное разви'!R21</f>
        <v/>
      </c>
      <c r="E20" s="81" t="str">
        <f>'Социально-коммуникативное разви'!W21</f>
        <v/>
      </c>
      <c r="F20" s="86" t="str">
        <f>'Социально-коммуникативное разви'!AG21</f>
        <v/>
      </c>
      <c r="G20" s="198"/>
      <c r="H20" s="150"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0" t="str">
        <f>'Познавательное развитие'!AG21</f>
        <v/>
      </c>
      <c r="M20" s="198"/>
      <c r="N20" s="119" t="str">
        <f>'Художественно-эстетическое разв'!S21</f>
        <v/>
      </c>
      <c r="O20" s="115" t="str">
        <f>'Художественно-эстетическое разв'!Z21</f>
        <v/>
      </c>
      <c r="P20" s="86" t="str">
        <f>'Художественно-эстетическое разв'!Z21</f>
        <v/>
      </c>
      <c r="Q20" s="203"/>
      <c r="R20" s="119" t="str">
        <f>'Речевое развитие'!I20</f>
        <v/>
      </c>
      <c r="S20" s="86" t="str">
        <f>'Речевое развитие'!P20</f>
        <v/>
      </c>
      <c r="T20" s="203"/>
      <c r="U20" s="119" t="str">
        <f>'Физическое развитие'!O20</f>
        <v/>
      </c>
      <c r="V20" s="86" t="str">
        <f>'Физическое развитие'!T20</f>
        <v/>
      </c>
      <c r="W20" s="203"/>
      <c r="X20" s="119"/>
    </row>
    <row r="21" spans="1:24">
      <c r="A21" s="96">
        <f>список!A19</f>
        <v>18</v>
      </c>
      <c r="B21" s="143" t="str">
        <f>IF(список!B19="","",список!B19)</f>
        <v/>
      </c>
      <c r="C21" s="86" t="str">
        <f>IF(список!C19="","",список!C19)</f>
        <v/>
      </c>
      <c r="D21" s="89" t="str">
        <f>'Социально-коммуникативное разви'!R22</f>
        <v/>
      </c>
      <c r="E21" s="81" t="str">
        <f>'Социально-коммуникативное разви'!W22</f>
        <v/>
      </c>
      <c r="F21" s="86" t="str">
        <f>'Социально-коммуникативное разви'!AG22</f>
        <v/>
      </c>
      <c r="G21" s="198"/>
      <c r="H21" s="150"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0" t="str">
        <f>'Познавательное развитие'!AG22</f>
        <v/>
      </c>
      <c r="M21" s="198"/>
      <c r="N21" s="119" t="str">
        <f>'Художественно-эстетическое разв'!S22</f>
        <v/>
      </c>
      <c r="O21" s="115" t="str">
        <f>'Художественно-эстетическое разв'!Z22</f>
        <v/>
      </c>
      <c r="P21" s="86" t="str">
        <f>'Художественно-эстетическое разв'!Z22</f>
        <v/>
      </c>
      <c r="Q21" s="203"/>
      <c r="R21" s="119" t="str">
        <f>'Речевое развитие'!I21</f>
        <v/>
      </c>
      <c r="S21" s="86" t="str">
        <f>'Речевое развитие'!P21</f>
        <v/>
      </c>
      <c r="T21" s="203"/>
      <c r="U21" s="119" t="str">
        <f>'Физическое развитие'!O21</f>
        <v/>
      </c>
      <c r="V21" s="86" t="str">
        <f>'Физическое развитие'!T21</f>
        <v/>
      </c>
      <c r="W21" s="203"/>
      <c r="X21" s="119"/>
    </row>
    <row r="22" spans="1:24">
      <c r="A22" s="96">
        <f>список!A20</f>
        <v>19</v>
      </c>
      <c r="B22" s="143" t="str">
        <f>IF(список!B20="","",список!B20)</f>
        <v/>
      </c>
      <c r="C22" s="86" t="str">
        <f>IF(список!C20="","",список!C20)</f>
        <v/>
      </c>
      <c r="D22" s="89" t="str">
        <f>'Социально-коммуникативное разви'!R23</f>
        <v/>
      </c>
      <c r="E22" s="81" t="str">
        <f>'Социально-коммуникативное разви'!W23</f>
        <v/>
      </c>
      <c r="F22" s="86" t="str">
        <f>'Социально-коммуникативное разви'!AG23</f>
        <v/>
      </c>
      <c r="G22" s="198"/>
      <c r="H22" s="150"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0" t="str">
        <f>'Познавательное развитие'!AG23</f>
        <v/>
      </c>
      <c r="M22" s="198"/>
      <c r="N22" s="119" t="str">
        <f>'Художественно-эстетическое разв'!S23</f>
        <v/>
      </c>
      <c r="O22" s="115" t="str">
        <f>'Художественно-эстетическое разв'!Z23</f>
        <v/>
      </c>
      <c r="P22" s="86" t="str">
        <f>'Художественно-эстетическое разв'!Z23</f>
        <v/>
      </c>
      <c r="Q22" s="203"/>
      <c r="R22" s="119" t="str">
        <f>'Речевое развитие'!I22</f>
        <v/>
      </c>
      <c r="S22" s="86" t="str">
        <f>'Речевое развитие'!P22</f>
        <v/>
      </c>
      <c r="T22" s="203"/>
      <c r="U22" s="119" t="str">
        <f>'Физическое развитие'!O22</f>
        <v/>
      </c>
      <c r="V22" s="86" t="str">
        <f>'Физическое развитие'!T22</f>
        <v/>
      </c>
      <c r="W22" s="203"/>
      <c r="X22" s="119"/>
    </row>
    <row r="23" spans="1:24">
      <c r="A23" s="96">
        <f>список!A21</f>
        <v>20</v>
      </c>
      <c r="B23" s="143" t="str">
        <f>IF(список!B21="","",список!B21)</f>
        <v/>
      </c>
      <c r="C23" s="86" t="str">
        <f>IF(список!C21="","",список!C21)</f>
        <v/>
      </c>
      <c r="D23" s="89" t="str">
        <f>'Социально-коммуникативное разви'!R24</f>
        <v/>
      </c>
      <c r="E23" s="81" t="str">
        <f>'Социально-коммуникативное разви'!W24</f>
        <v/>
      </c>
      <c r="F23" s="86" t="str">
        <f>'Социально-коммуникативное разви'!AG24</f>
        <v/>
      </c>
      <c r="G23" s="198"/>
      <c r="H23" s="150"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0" t="str">
        <f>'Познавательное развитие'!AG24</f>
        <v/>
      </c>
      <c r="M23" s="198"/>
      <c r="N23" s="119" t="str">
        <f>'Художественно-эстетическое разв'!S24</f>
        <v/>
      </c>
      <c r="O23" s="115" t="str">
        <f>'Художественно-эстетическое разв'!Z24</f>
        <v/>
      </c>
      <c r="P23" s="86" t="str">
        <f>'Художественно-эстетическое разв'!Z24</f>
        <v/>
      </c>
      <c r="Q23" s="203"/>
      <c r="R23" s="119" t="str">
        <f>'Речевое развитие'!I23</f>
        <v/>
      </c>
      <c r="S23" s="86" t="str">
        <f>'Речевое развитие'!P23</f>
        <v/>
      </c>
      <c r="T23" s="203"/>
      <c r="U23" s="119" t="str">
        <f>'Физическое развитие'!O23</f>
        <v/>
      </c>
      <c r="V23" s="86" t="str">
        <f>'Физическое развитие'!T23</f>
        <v/>
      </c>
      <c r="W23" s="203"/>
      <c r="X23" s="119"/>
    </row>
    <row r="24" spans="1:24">
      <c r="A24" s="96">
        <f>список!A22</f>
        <v>21</v>
      </c>
      <c r="B24" s="143" t="str">
        <f>IF(список!B22="","",список!B22)</f>
        <v/>
      </c>
      <c r="C24" s="86" t="str">
        <f>IF(список!C22="","",список!C22)</f>
        <v/>
      </c>
      <c r="D24" s="89" t="str">
        <f>'Социально-коммуникативное разви'!R25</f>
        <v/>
      </c>
      <c r="E24" s="81" t="str">
        <f>'Социально-коммуникативное разви'!W25</f>
        <v/>
      </c>
      <c r="F24" s="86" t="str">
        <f>'Социально-коммуникативное разви'!AG25</f>
        <v/>
      </c>
      <c r="G24" s="198"/>
      <c r="H24" s="150"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0" t="str">
        <f>'Познавательное развитие'!AG25</f>
        <v/>
      </c>
      <c r="M24" s="198"/>
      <c r="N24" s="119" t="str">
        <f>'Художественно-эстетическое разв'!S25</f>
        <v/>
      </c>
      <c r="O24" s="115" t="str">
        <f>'Художественно-эстетическое разв'!Z25</f>
        <v/>
      </c>
      <c r="P24" s="86" t="str">
        <f>'Художественно-эстетическое разв'!Z25</f>
        <v/>
      </c>
      <c r="Q24" s="203"/>
      <c r="R24" s="119" t="str">
        <f>'Речевое развитие'!I24</f>
        <v/>
      </c>
      <c r="S24" s="86" t="str">
        <f>'Речевое развитие'!P24</f>
        <v/>
      </c>
      <c r="T24" s="203"/>
      <c r="U24" s="119" t="str">
        <f>'Физическое развитие'!O24</f>
        <v/>
      </c>
      <c r="V24" s="86" t="str">
        <f>'Физическое развитие'!T24</f>
        <v/>
      </c>
      <c r="W24" s="203"/>
      <c r="X24" s="119"/>
    </row>
    <row r="25" spans="1:24">
      <c r="A25" s="96">
        <f>список!A23</f>
        <v>22</v>
      </c>
      <c r="B25" s="143" t="str">
        <f>IF(список!B23="","",список!B23)</f>
        <v/>
      </c>
      <c r="C25" s="86" t="str">
        <f>IF(список!C23="","",список!C23)</f>
        <v/>
      </c>
      <c r="D25" s="89" t="str">
        <f>'Социально-коммуникативное разви'!R26</f>
        <v/>
      </c>
      <c r="E25" s="81" t="str">
        <f>'Социально-коммуникативное разви'!W26</f>
        <v/>
      </c>
      <c r="F25" s="86" t="str">
        <f>'Социально-коммуникативное разви'!AG26</f>
        <v/>
      </c>
      <c r="G25" s="198"/>
      <c r="H25" s="150"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0" t="str">
        <f>'Познавательное развитие'!AG26</f>
        <v/>
      </c>
      <c r="M25" s="198"/>
      <c r="N25" s="119" t="str">
        <f>'Художественно-эстетическое разв'!S26</f>
        <v/>
      </c>
      <c r="O25" s="115" t="str">
        <f>'Художественно-эстетическое разв'!Z26</f>
        <v/>
      </c>
      <c r="P25" s="86" t="str">
        <f>'Художественно-эстетическое разв'!Z26</f>
        <v/>
      </c>
      <c r="Q25" s="203"/>
      <c r="R25" s="119" t="str">
        <f>'Речевое развитие'!I25</f>
        <v/>
      </c>
      <c r="S25" s="86" t="str">
        <f>'Речевое развитие'!P25</f>
        <v/>
      </c>
      <c r="T25" s="203"/>
      <c r="U25" s="119" t="str">
        <f>'Физическое развитие'!O25</f>
        <v/>
      </c>
      <c r="V25" s="86" t="str">
        <f>'Физическое развитие'!T25</f>
        <v/>
      </c>
      <c r="W25" s="203"/>
      <c r="X25" s="119"/>
    </row>
    <row r="26" spans="1:24">
      <c r="A26" s="96">
        <f>список!A24</f>
        <v>23</v>
      </c>
      <c r="B26" s="143" t="str">
        <f>IF(список!B24="","",список!B24)</f>
        <v/>
      </c>
      <c r="C26" s="86" t="str">
        <f>IF(список!C24="","",список!C24)</f>
        <v/>
      </c>
      <c r="D26" s="89" t="str">
        <f>'Социально-коммуникативное разви'!R27</f>
        <v/>
      </c>
      <c r="E26" s="81" t="str">
        <f>'Социально-коммуникативное разви'!W27</f>
        <v/>
      </c>
      <c r="F26" s="86" t="str">
        <f>'Социально-коммуникативное разви'!AG27</f>
        <v/>
      </c>
      <c r="G26" s="198"/>
      <c r="H26" s="150"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0" t="str">
        <f>'Познавательное развитие'!AG27</f>
        <v/>
      </c>
      <c r="M26" s="198"/>
      <c r="N26" s="119" t="str">
        <f>'Художественно-эстетическое разв'!S27</f>
        <v/>
      </c>
      <c r="O26" s="115" t="str">
        <f>'Художественно-эстетическое разв'!Z27</f>
        <v/>
      </c>
      <c r="P26" s="86" t="str">
        <f>'Художественно-эстетическое разв'!Z27</f>
        <v/>
      </c>
      <c r="Q26" s="203"/>
      <c r="R26" s="119" t="str">
        <f>'Речевое развитие'!I26</f>
        <v/>
      </c>
      <c r="S26" s="86" t="str">
        <f>'Речевое развитие'!P26</f>
        <v/>
      </c>
      <c r="T26" s="203"/>
      <c r="U26" s="119" t="str">
        <f>'Физическое развитие'!O26</f>
        <v/>
      </c>
      <c r="V26" s="86" t="str">
        <f>'Физическое развитие'!T26</f>
        <v/>
      </c>
      <c r="W26" s="203"/>
      <c r="X26" s="119"/>
    </row>
    <row r="27" spans="1:24">
      <c r="A27" s="96">
        <f>список!A25</f>
        <v>24</v>
      </c>
      <c r="B27" s="143" t="str">
        <f>IF(список!B25="","",список!B25)</f>
        <v/>
      </c>
      <c r="C27" s="86" t="str">
        <f>IF(список!C25="","",список!C25)</f>
        <v/>
      </c>
      <c r="D27" s="89" t="str">
        <f>'Социально-коммуникативное разви'!R28</f>
        <v/>
      </c>
      <c r="E27" s="81" t="str">
        <f>'Социально-коммуникативное разви'!W28</f>
        <v/>
      </c>
      <c r="F27" s="86" t="str">
        <f>'Социально-коммуникативное разви'!AG28</f>
        <v/>
      </c>
      <c r="G27" s="198"/>
      <c r="H27" s="150"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0" t="str">
        <f>'Познавательное развитие'!AG28</f>
        <v/>
      </c>
      <c r="M27" s="198"/>
      <c r="N27" s="119" t="str">
        <f>'Художественно-эстетическое разв'!S28</f>
        <v/>
      </c>
      <c r="O27" s="115" t="str">
        <f>'Художественно-эстетическое разв'!Z28</f>
        <v/>
      </c>
      <c r="P27" s="86" t="str">
        <f>'Художественно-эстетическое разв'!Z28</f>
        <v/>
      </c>
      <c r="Q27" s="203"/>
      <c r="R27" s="119" t="str">
        <f>'Речевое развитие'!I27</f>
        <v/>
      </c>
      <c r="S27" s="86" t="str">
        <f>'Речевое развитие'!P27</f>
        <v/>
      </c>
      <c r="T27" s="203"/>
      <c r="U27" s="119" t="str">
        <f>'Физическое развитие'!O27</f>
        <v/>
      </c>
      <c r="V27" s="86" t="str">
        <f>'Физическое развитие'!T27</f>
        <v/>
      </c>
      <c r="W27" s="203"/>
      <c r="X27" s="119"/>
    </row>
    <row r="28" spans="1:24">
      <c r="A28" s="96">
        <f>список!A26</f>
        <v>25</v>
      </c>
      <c r="B28" s="143" t="str">
        <f>IF(список!B26="","",список!B26)</f>
        <v/>
      </c>
      <c r="C28" s="86" t="str">
        <f>IF(список!C26="","",список!C26)</f>
        <v/>
      </c>
      <c r="D28" s="89" t="str">
        <f>'Социально-коммуникативное разви'!R29</f>
        <v/>
      </c>
      <c r="E28" s="81" t="str">
        <f>'Социально-коммуникативное разви'!W29</f>
        <v/>
      </c>
      <c r="F28" s="86" t="str">
        <f>'Социально-коммуникативное разви'!AG29</f>
        <v/>
      </c>
      <c r="G28" s="198"/>
      <c r="H28" s="150"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0" t="str">
        <f>'Познавательное развитие'!AG29</f>
        <v/>
      </c>
      <c r="M28" s="198"/>
      <c r="N28" s="119" t="str">
        <f>'Художественно-эстетическое разв'!S29</f>
        <v/>
      </c>
      <c r="O28" s="115" t="str">
        <f>'Художественно-эстетическое разв'!Z29</f>
        <v/>
      </c>
      <c r="P28" s="86" t="str">
        <f>'Художественно-эстетическое разв'!Z29</f>
        <v/>
      </c>
      <c r="Q28" s="203"/>
      <c r="R28" s="119" t="str">
        <f>'Речевое развитие'!I28</f>
        <v/>
      </c>
      <c r="S28" s="86" t="str">
        <f>'Речевое развитие'!P28</f>
        <v/>
      </c>
      <c r="T28" s="203"/>
      <c r="U28" s="119" t="str">
        <f>'Физическое развитие'!O28</f>
        <v/>
      </c>
      <c r="V28" s="86" t="str">
        <f>'Физическое развитие'!T28</f>
        <v/>
      </c>
      <c r="W28" s="203"/>
      <c r="X28" s="119"/>
    </row>
    <row r="29" spans="1:24">
      <c r="A29" s="96">
        <f>список!A27</f>
        <v>26</v>
      </c>
      <c r="B29" s="143" t="str">
        <f>IF(список!B27="","",список!B27)</f>
        <v/>
      </c>
      <c r="C29" s="86" t="str">
        <f>IF(список!C27="","",список!C27)</f>
        <v/>
      </c>
      <c r="D29" s="89" t="str">
        <f>'Социально-коммуникативное разви'!R30</f>
        <v/>
      </c>
      <c r="E29" s="81" t="str">
        <f>'Социально-коммуникативное разви'!W30</f>
        <v/>
      </c>
      <c r="F29" s="86" t="str">
        <f>'Социально-коммуникативное разви'!AG30</f>
        <v/>
      </c>
      <c r="G29" s="198"/>
      <c r="H29" s="150"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0" t="str">
        <f>'Познавательное развитие'!AG30</f>
        <v/>
      </c>
      <c r="M29" s="198"/>
      <c r="N29" s="119" t="str">
        <f>'Художественно-эстетическое разв'!S30</f>
        <v/>
      </c>
      <c r="O29" s="115" t="str">
        <f>'Художественно-эстетическое разв'!Z30</f>
        <v/>
      </c>
      <c r="P29" s="86" t="str">
        <f>'Художественно-эстетическое разв'!Z30</f>
        <v/>
      </c>
      <c r="Q29" s="203"/>
      <c r="R29" s="119" t="str">
        <f>'Речевое развитие'!I29</f>
        <v/>
      </c>
      <c r="S29" s="86" t="str">
        <f>'Речевое развитие'!P29</f>
        <v/>
      </c>
      <c r="T29" s="203"/>
      <c r="U29" s="119" t="str">
        <f>'Физическое развитие'!O29</f>
        <v/>
      </c>
      <c r="V29" s="86" t="str">
        <f>'Физическое развитие'!T29</f>
        <v/>
      </c>
      <c r="W29" s="203"/>
      <c r="X29" s="119"/>
    </row>
    <row r="30" spans="1:24">
      <c r="A30" s="96">
        <f>список!A28</f>
        <v>27</v>
      </c>
      <c r="B30" s="143" t="str">
        <f>IF(список!B28="","",список!B28)</f>
        <v/>
      </c>
      <c r="C30" s="86" t="str">
        <f>IF(список!C28="","",список!C28)</f>
        <v/>
      </c>
      <c r="D30" s="89" t="str">
        <f>'Социально-коммуникативное разви'!R31</f>
        <v/>
      </c>
      <c r="E30" s="81" t="str">
        <f>'Социально-коммуникативное разви'!W31</f>
        <v/>
      </c>
      <c r="F30" s="86" t="str">
        <f>'Социально-коммуникативное разви'!AG31</f>
        <v/>
      </c>
      <c r="G30" s="198"/>
      <c r="H30" s="150"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0" t="str">
        <f>'Познавательное развитие'!AG31</f>
        <v/>
      </c>
      <c r="M30" s="198"/>
      <c r="N30" s="119" t="str">
        <f>'Художественно-эстетическое разв'!S31</f>
        <v/>
      </c>
      <c r="O30" s="115" t="str">
        <f>'Художественно-эстетическое разв'!Z31</f>
        <v/>
      </c>
      <c r="P30" s="86" t="str">
        <f>'Художественно-эстетическое разв'!Z31</f>
        <v/>
      </c>
      <c r="Q30" s="203"/>
      <c r="R30" s="119" t="str">
        <f>'Речевое развитие'!I30</f>
        <v/>
      </c>
      <c r="S30" s="86" t="str">
        <f>'Речевое развитие'!P30</f>
        <v/>
      </c>
      <c r="T30" s="203"/>
      <c r="U30" s="119" t="str">
        <f>'Физическое развитие'!O30</f>
        <v/>
      </c>
      <c r="V30" s="86" t="str">
        <f>'Физическое развитие'!T30</f>
        <v/>
      </c>
      <c r="W30" s="203"/>
      <c r="X30" s="119"/>
    </row>
    <row r="31" spans="1:24">
      <c r="A31" s="96">
        <f>список!A29</f>
        <v>28</v>
      </c>
      <c r="B31" s="143" t="str">
        <f>IF(список!B29="","",список!B29)</f>
        <v/>
      </c>
      <c r="C31" s="86" t="str">
        <f>IF(список!C29="","",список!C29)</f>
        <v/>
      </c>
      <c r="D31" s="89" t="str">
        <f>'Социально-коммуникативное разви'!R32</f>
        <v/>
      </c>
      <c r="E31" s="81" t="str">
        <f>'Социально-коммуникативное разви'!W32</f>
        <v/>
      </c>
      <c r="F31" s="86" t="str">
        <f>'Социально-коммуникативное разви'!AG32</f>
        <v/>
      </c>
      <c r="G31" s="198"/>
      <c r="H31" s="150"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0" t="str">
        <f>'Познавательное развитие'!AG32</f>
        <v/>
      </c>
      <c r="M31" s="198"/>
      <c r="N31" s="119" t="str">
        <f>'Художественно-эстетическое разв'!S32</f>
        <v/>
      </c>
      <c r="O31" s="115" t="str">
        <f>'Художественно-эстетическое разв'!Z32</f>
        <v/>
      </c>
      <c r="P31" s="86" t="str">
        <f>'Художественно-эстетическое разв'!Z32</f>
        <v/>
      </c>
      <c r="Q31" s="203"/>
      <c r="R31" s="119" t="str">
        <f>'Речевое развитие'!I31</f>
        <v/>
      </c>
      <c r="S31" s="86" t="str">
        <f>'Речевое развитие'!P31</f>
        <v/>
      </c>
      <c r="T31" s="203"/>
      <c r="U31" s="119" t="str">
        <f>'Физическое развитие'!O31</f>
        <v/>
      </c>
      <c r="V31" s="86" t="str">
        <f>'Физическое развитие'!T31</f>
        <v/>
      </c>
      <c r="W31" s="203"/>
      <c r="X31" s="119"/>
    </row>
    <row r="32" spans="1:24">
      <c r="A32" s="96">
        <f>список!A30</f>
        <v>29</v>
      </c>
      <c r="B32" s="143" t="str">
        <f>IF(список!B30="","",список!B30)</f>
        <v/>
      </c>
      <c r="C32" s="86" t="str">
        <f>IF(список!C30="","",список!C30)</f>
        <v/>
      </c>
      <c r="D32" s="89" t="str">
        <f>'Социально-коммуникативное разви'!R33</f>
        <v/>
      </c>
      <c r="E32" s="81" t="str">
        <f>'Социально-коммуникативное разви'!W33</f>
        <v/>
      </c>
      <c r="F32" s="86" t="str">
        <f>'Социально-коммуникативное разви'!AG33</f>
        <v/>
      </c>
      <c r="G32" s="198"/>
      <c r="H32" s="150"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0" t="str">
        <f>'Познавательное развитие'!AG33</f>
        <v/>
      </c>
      <c r="M32" s="198"/>
      <c r="N32" s="119" t="str">
        <f>'Художественно-эстетическое разв'!S33</f>
        <v/>
      </c>
      <c r="O32" s="115" t="str">
        <f>'Художественно-эстетическое разв'!Z33</f>
        <v/>
      </c>
      <c r="P32" s="86" t="str">
        <f>'Художественно-эстетическое разв'!Z33</f>
        <v/>
      </c>
      <c r="Q32" s="203"/>
      <c r="R32" s="119" t="str">
        <f>'Речевое развитие'!I32</f>
        <v/>
      </c>
      <c r="S32" s="86" t="str">
        <f>'Речевое развитие'!P32</f>
        <v/>
      </c>
      <c r="T32" s="203"/>
      <c r="U32" s="119" t="str">
        <f>'Физическое развитие'!O32</f>
        <v/>
      </c>
      <c r="V32" s="86" t="str">
        <f>'Физическое развитие'!T32</f>
        <v/>
      </c>
      <c r="W32" s="203"/>
      <c r="X32" s="119"/>
    </row>
    <row r="33" spans="1:24">
      <c r="A33" s="96">
        <f>список!A31</f>
        <v>30</v>
      </c>
      <c r="B33" s="143" t="str">
        <f>IF(список!B31="","",список!B31)</f>
        <v/>
      </c>
      <c r="C33" s="86" t="str">
        <f>IF(список!C31="","",список!C31)</f>
        <v/>
      </c>
      <c r="D33" s="89" t="str">
        <f>'Социально-коммуникативное разви'!R34</f>
        <v/>
      </c>
      <c r="E33" s="81" t="str">
        <f>'Социально-коммуникативное разви'!W34</f>
        <v/>
      </c>
      <c r="F33" s="86" t="str">
        <f>'Социально-коммуникативное разви'!AG34</f>
        <v/>
      </c>
      <c r="G33" s="198"/>
      <c r="H33" s="150"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0" t="str">
        <f>'Познавательное развитие'!AG34</f>
        <v/>
      </c>
      <c r="M33" s="198"/>
      <c r="N33" s="119" t="str">
        <f>'Художественно-эстетическое разв'!S34</f>
        <v/>
      </c>
      <c r="O33" s="115" t="str">
        <f>'Художественно-эстетическое разв'!Z34</f>
        <v/>
      </c>
      <c r="P33" s="86" t="str">
        <f>'Художественно-эстетическое разв'!Z34</f>
        <v/>
      </c>
      <c r="Q33" s="203"/>
      <c r="R33" s="119" t="str">
        <f>'Речевое развитие'!I33</f>
        <v/>
      </c>
      <c r="S33" s="86" t="str">
        <f>'Речевое развитие'!P33</f>
        <v/>
      </c>
      <c r="T33" s="203"/>
      <c r="U33" s="119" t="str">
        <f>'Физическое развитие'!O33</f>
        <v/>
      </c>
      <c r="V33" s="86" t="str">
        <f>'Физическое развитие'!T33</f>
        <v/>
      </c>
      <c r="W33" s="203"/>
      <c r="X33" s="119"/>
    </row>
    <row r="34" spans="1:24">
      <c r="A34" s="96">
        <f>список!A32</f>
        <v>31</v>
      </c>
      <c r="B34" s="143" t="str">
        <f>IF(список!B32="","",список!B32)</f>
        <v/>
      </c>
      <c r="C34" s="86" t="str">
        <f>IF(список!C32="","",список!C32)</f>
        <v/>
      </c>
      <c r="D34" s="89" t="str">
        <f>'Социально-коммуникативное разви'!R35</f>
        <v/>
      </c>
      <c r="E34" s="81" t="str">
        <f>'Социально-коммуникативное разви'!W35</f>
        <v/>
      </c>
      <c r="F34" s="86" t="str">
        <f>'Социально-коммуникативное разви'!AG35</f>
        <v/>
      </c>
      <c r="G34" s="198"/>
      <c r="H34" s="150"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0" t="str">
        <f>'Познавательное развитие'!AG35</f>
        <v/>
      </c>
      <c r="M34" s="198"/>
      <c r="N34" s="119" t="str">
        <f>'Художественно-эстетическое разв'!S35</f>
        <v/>
      </c>
      <c r="O34" s="115" t="str">
        <f>'Художественно-эстетическое разв'!Z35</f>
        <v/>
      </c>
      <c r="P34" s="86" t="str">
        <f>'Художественно-эстетическое разв'!Z35</f>
        <v/>
      </c>
      <c r="Q34" s="203"/>
      <c r="R34" s="119" t="str">
        <f>'Речевое развитие'!I34</f>
        <v/>
      </c>
      <c r="S34" s="86" t="str">
        <f>'Речевое развитие'!P34</f>
        <v/>
      </c>
      <c r="T34" s="203"/>
      <c r="U34" s="119" t="str">
        <f>'Физическое развитие'!O34</f>
        <v/>
      </c>
      <c r="V34" s="86" t="str">
        <f>'Физическое развитие'!T34</f>
        <v/>
      </c>
      <c r="W34" s="203"/>
      <c r="X34" s="119"/>
    </row>
    <row r="35" spans="1:24">
      <c r="A35" s="96">
        <f>список!A33</f>
        <v>32</v>
      </c>
      <c r="B35" s="143" t="str">
        <f>IF(список!B33="","",список!B33)</f>
        <v/>
      </c>
      <c r="C35" s="86" t="str">
        <f>IF(список!C33="","",список!C33)</f>
        <v/>
      </c>
      <c r="D35" s="89" t="str">
        <f>'Социально-коммуникативное разви'!R36</f>
        <v/>
      </c>
      <c r="E35" s="81" t="str">
        <f>'Социально-коммуникативное разви'!W36</f>
        <v/>
      </c>
      <c r="F35" s="86" t="str">
        <f>'Социально-коммуникативное разви'!AG36</f>
        <v/>
      </c>
      <c r="G35" s="198"/>
      <c r="H35" s="150"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0" t="str">
        <f>'Познавательное развитие'!AG36</f>
        <v/>
      </c>
      <c r="M35" s="198"/>
      <c r="N35" s="119" t="str">
        <f>'Художественно-эстетическое разв'!S36</f>
        <v/>
      </c>
      <c r="O35" s="115" t="str">
        <f>'Художественно-эстетическое разв'!Z36</f>
        <v/>
      </c>
      <c r="P35" s="86" t="str">
        <f>'Художественно-эстетическое разв'!Z36</f>
        <v/>
      </c>
      <c r="Q35" s="203"/>
      <c r="R35" s="119" t="str">
        <f>'Речевое развитие'!I35</f>
        <v/>
      </c>
      <c r="S35" s="86" t="str">
        <f>'Речевое развитие'!P35</f>
        <v/>
      </c>
      <c r="T35" s="203"/>
      <c r="U35" s="119" t="str">
        <f>'Физическое развитие'!O35</f>
        <v/>
      </c>
      <c r="V35" s="86" t="str">
        <f>'Физическое развитие'!T35</f>
        <v/>
      </c>
      <c r="W35" s="203"/>
      <c r="X35" s="119"/>
    </row>
    <row r="36" spans="1:24">
      <c r="A36" s="96">
        <f>список!A34</f>
        <v>33</v>
      </c>
      <c r="B36" s="143" t="str">
        <f>IF(список!B34="","",список!B34)</f>
        <v/>
      </c>
      <c r="C36" s="86" t="str">
        <f>IF(список!C34="","",список!C34)</f>
        <v/>
      </c>
      <c r="D36" s="89" t="str">
        <f>'Социально-коммуникативное разви'!R37</f>
        <v/>
      </c>
      <c r="E36" s="81" t="str">
        <f>'Социально-коммуникативное разви'!W37</f>
        <v/>
      </c>
      <c r="F36" s="86" t="str">
        <f>'Социально-коммуникативное разви'!AG37</f>
        <v/>
      </c>
      <c r="G36" s="198"/>
      <c r="H36" s="150"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0" t="str">
        <f>'Познавательное развитие'!AG37</f>
        <v/>
      </c>
      <c r="M36" s="198"/>
      <c r="N36" s="119" t="str">
        <f>'Художественно-эстетическое разв'!S37</f>
        <v/>
      </c>
      <c r="O36" s="115" t="str">
        <f>'Художественно-эстетическое разв'!Z37</f>
        <v/>
      </c>
      <c r="P36" s="86" t="str">
        <f>'Художественно-эстетическое разв'!Z37</f>
        <v/>
      </c>
      <c r="Q36" s="203"/>
      <c r="R36" s="119" t="str">
        <f>'Речевое развитие'!I36</f>
        <v/>
      </c>
      <c r="S36" s="86" t="str">
        <f>'Речевое развитие'!P36</f>
        <v/>
      </c>
      <c r="T36" s="203"/>
      <c r="U36" s="119" t="str">
        <f>'Физическое развитие'!O36</f>
        <v/>
      </c>
      <c r="V36" s="86" t="str">
        <f>'Физическое развитие'!T36</f>
        <v/>
      </c>
      <c r="W36" s="203"/>
      <c r="X36" s="119"/>
    </row>
    <row r="37" spans="1:24">
      <c r="A37" s="96">
        <f>список!A35</f>
        <v>34</v>
      </c>
      <c r="B37" s="143" t="str">
        <f>IF(список!B35="","",список!B35)</f>
        <v/>
      </c>
      <c r="C37" s="86" t="str">
        <f>IF(список!C35="","",список!C35)</f>
        <v/>
      </c>
      <c r="D37" s="89" t="str">
        <f>'Социально-коммуникативное разви'!R38</f>
        <v/>
      </c>
      <c r="E37" s="81" t="str">
        <f>'Социально-коммуникативное разви'!W38</f>
        <v/>
      </c>
      <c r="F37" s="86" t="str">
        <f>'Социально-коммуникативное разви'!AG38</f>
        <v/>
      </c>
      <c r="G37" s="198"/>
      <c r="H37" s="150"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0" t="str">
        <f>'Познавательное развитие'!AG38</f>
        <v/>
      </c>
      <c r="M37" s="198"/>
      <c r="N37" s="119" t="str">
        <f>'Художественно-эстетическое разв'!S38</f>
        <v/>
      </c>
      <c r="O37" s="115" t="str">
        <f>'Художественно-эстетическое разв'!Z38</f>
        <v/>
      </c>
      <c r="P37" s="86" t="str">
        <f>'Художественно-эстетическое разв'!Z38</f>
        <v/>
      </c>
      <c r="Q37" s="203"/>
      <c r="R37" s="119" t="str">
        <f>'Речевое развитие'!I37</f>
        <v/>
      </c>
      <c r="S37" s="86" t="str">
        <f>'Речевое развитие'!P37</f>
        <v/>
      </c>
      <c r="T37" s="203"/>
      <c r="U37" s="119" t="str">
        <f>'Физическое развитие'!O37</f>
        <v/>
      </c>
      <c r="V37" s="86" t="str">
        <f>'Физическое развитие'!T37</f>
        <v/>
      </c>
      <c r="W37" s="203"/>
      <c r="X37" s="119"/>
    </row>
    <row r="38" spans="1:24">
      <c r="A38" s="96">
        <f>список!A36</f>
        <v>35</v>
      </c>
      <c r="B38" s="143" t="str">
        <f>IF(список!B36="","",список!B36)</f>
        <v/>
      </c>
      <c r="C38" s="86" t="str">
        <f>IF(список!C36="","",список!C36)</f>
        <v/>
      </c>
      <c r="D38" s="89" t="str">
        <f>'Социально-коммуникативное разви'!R39</f>
        <v/>
      </c>
      <c r="E38" s="81" t="str">
        <f>'Социально-коммуникативное разви'!W39</f>
        <v/>
      </c>
      <c r="F38" s="86" t="str">
        <f>'Социально-коммуникативное разви'!AG39</f>
        <v/>
      </c>
      <c r="G38" s="198"/>
      <c r="H38" s="150"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0" t="str">
        <f>'Познавательное развитие'!AG39</f>
        <v/>
      </c>
      <c r="M38" s="198"/>
      <c r="N38" s="119" t="str">
        <f>'Художественно-эстетическое разв'!S39</f>
        <v/>
      </c>
      <c r="O38" s="115" t="str">
        <f>'Художественно-эстетическое разв'!Z39</f>
        <v/>
      </c>
      <c r="P38" s="86" t="str">
        <f>'Художественно-эстетическое разв'!Z39</f>
        <v/>
      </c>
      <c r="Q38" s="203"/>
      <c r="R38" s="119" t="str">
        <f>'Речевое развитие'!I38</f>
        <v/>
      </c>
      <c r="S38" s="86" t="str">
        <f>'Речевое развитие'!P38</f>
        <v/>
      </c>
      <c r="T38" s="203"/>
      <c r="U38" s="119" t="str">
        <f>'Физическое развитие'!O38</f>
        <v/>
      </c>
      <c r="V38" s="86" t="str">
        <f>'Физическое развитие'!T38</f>
        <v/>
      </c>
      <c r="W38" s="203"/>
      <c r="X38" s="119"/>
    </row>
    <row r="39" spans="1:24" ht="29.25">
      <c r="A39" s="96"/>
      <c r="B39" s="226" t="s">
        <v>259</v>
      </c>
      <c r="C39" s="227">
        <v>27</v>
      </c>
      <c r="D39" s="89"/>
      <c r="F39" s="86"/>
      <c r="G39" s="198"/>
      <c r="H39" s="150"/>
      <c r="I39" s="84"/>
      <c r="J39" s="84"/>
      <c r="K39" s="84"/>
      <c r="L39" s="110"/>
      <c r="M39" s="198"/>
      <c r="N39" s="119"/>
      <c r="O39" s="115"/>
      <c r="P39" s="86"/>
      <c r="Q39" s="203"/>
      <c r="R39" s="119"/>
      <c r="S39" s="86"/>
      <c r="T39" s="203"/>
      <c r="U39" s="119"/>
      <c r="V39" s="86"/>
      <c r="W39" s="203"/>
      <c r="X39" s="119"/>
    </row>
    <row r="40" spans="1:24">
      <c r="C40" s="86" t="s">
        <v>228</v>
      </c>
      <c r="D40" s="89">
        <f>COUNTIF(D$4:D$38,$C$40)</f>
        <v>0</v>
      </c>
      <c r="E40" s="89">
        <f t="shared" ref="E40:F40" si="0">COUNTIF(E$4:E$38,$C$40)</f>
        <v>0</v>
      </c>
      <c r="F40" s="89">
        <f t="shared" si="0"/>
        <v>0</v>
      </c>
      <c r="G40" s="199">
        <f>AVERAGE(D40:F40)</f>
        <v>0</v>
      </c>
      <c r="H40" s="150">
        <f>COUNTIF(H$4:H$38,$C$40)</f>
        <v>0</v>
      </c>
      <c r="I40" s="150">
        <f t="shared" ref="I40:L40" si="1">COUNTIF(I$4:I$38,$C$40)</f>
        <v>0</v>
      </c>
      <c r="J40" s="150">
        <f t="shared" si="1"/>
        <v>0</v>
      </c>
      <c r="K40" s="150">
        <f t="shared" si="1"/>
        <v>0</v>
      </c>
      <c r="L40" s="150">
        <f t="shared" si="1"/>
        <v>0</v>
      </c>
      <c r="M40" s="201">
        <f>AVERAGE(H40:L40)</f>
        <v>0</v>
      </c>
      <c r="N40" s="119">
        <f>COUNTIF(N$4:N$38,$C$40)</f>
        <v>0</v>
      </c>
      <c r="O40" s="119">
        <f t="shared" ref="O40:P40" si="2">COUNTIF(O$4:O$38,$C$40)</f>
        <v>0</v>
      </c>
      <c r="P40" s="119">
        <f t="shared" si="2"/>
        <v>0</v>
      </c>
      <c r="Q40" s="204">
        <f>AVERAGE(N40:P40)</f>
        <v>0</v>
      </c>
      <c r="R40" s="119">
        <f>COUNTIF(R$4:R$38,$C$40)</f>
        <v>0</v>
      </c>
      <c r="S40" s="119">
        <f>COUNTIF(S$4:S$38,$C$40)</f>
        <v>0</v>
      </c>
      <c r="T40" s="205">
        <f>AVERAGE(R40:S40)</f>
        <v>0</v>
      </c>
      <c r="U40" s="119">
        <f>COUNTIF(U$4:U$38,$C$40)</f>
        <v>0</v>
      </c>
      <c r="V40" s="119">
        <f>COUNTIF(V$4:V$38,$C$40)</f>
        <v>0</v>
      </c>
      <c r="W40" s="204">
        <f>AVERAGE(U40:V40)</f>
        <v>0</v>
      </c>
      <c r="X40" s="119"/>
    </row>
    <row r="41" spans="1:24">
      <c r="C41" s="81" t="s">
        <v>229</v>
      </c>
      <c r="D41" s="81">
        <f>COUNTIF(D$4:D$38,$C$41)</f>
        <v>0</v>
      </c>
      <c r="E41" s="81">
        <f t="shared" ref="E41:F41" si="3">COUNTIF(E$4:E$38,$C$41)</f>
        <v>0</v>
      </c>
      <c r="F41" s="81">
        <f t="shared" si="3"/>
        <v>0</v>
      </c>
      <c r="G41" s="199">
        <f t="shared" ref="G41:G42" si="4">AVERAGE(D41:F41)</f>
        <v>0</v>
      </c>
      <c r="H41" s="150">
        <f>COUNTIF(H$4:H$38,$C$41)</f>
        <v>0</v>
      </c>
      <c r="I41" s="150">
        <f t="shared" ref="I41:L41" si="5">COUNTIF(I$4:I$38,$C$41)</f>
        <v>0</v>
      </c>
      <c r="J41" s="150">
        <f t="shared" si="5"/>
        <v>0</v>
      </c>
      <c r="K41" s="150">
        <f t="shared" si="5"/>
        <v>0</v>
      </c>
      <c r="L41" s="150">
        <f t="shared" si="5"/>
        <v>0</v>
      </c>
      <c r="M41" s="201">
        <f t="shared" ref="M41:M42" si="6">AVERAGE(H41:L41)</f>
        <v>0</v>
      </c>
      <c r="N41" s="150">
        <f>COUNTIF(N$4:N$38,$C$41)</f>
        <v>0</v>
      </c>
      <c r="O41" s="150">
        <f t="shared" ref="O41:P41" si="7">COUNTIF(O$4:O$38,$C$41)</f>
        <v>0</v>
      </c>
      <c r="P41" s="150">
        <f t="shared" si="7"/>
        <v>0</v>
      </c>
      <c r="Q41" s="204">
        <f t="shared" ref="Q41:Q42" si="8">AVERAGE(N41:P41)</f>
        <v>0</v>
      </c>
      <c r="R41" s="119">
        <f>COUNTIF(R$4:R$38,$C$41)</f>
        <v>0</v>
      </c>
      <c r="S41" s="119">
        <f>COUNTIF(S$4:S$38,$C$41)</f>
        <v>0</v>
      </c>
      <c r="T41" s="204">
        <f t="shared" ref="T41:T42" si="9">AVERAGE(R41:S41)</f>
        <v>0</v>
      </c>
      <c r="U41" s="119">
        <f>COUNTIF(U$4:U$38,$C$41)</f>
        <v>0</v>
      </c>
      <c r="V41" s="119">
        <f>COUNTIF(V$4:V$38,$C$41)</f>
        <v>0</v>
      </c>
      <c r="W41" s="204">
        <f t="shared" ref="W41:W42" si="10">AVERAGE(U41:V41)</f>
        <v>0</v>
      </c>
      <c r="X41" s="119"/>
    </row>
    <row r="42" spans="1:24">
      <c r="C42" s="81" t="s">
        <v>230</v>
      </c>
      <c r="D42" s="81">
        <f>COUNTIF(D$4:D$38,$C$42)</f>
        <v>0</v>
      </c>
      <c r="E42" s="81">
        <f t="shared" ref="E42:F42" si="11">COUNTIF(E$4:E$38,$C$42)</f>
        <v>0</v>
      </c>
      <c r="F42" s="81">
        <f t="shared" si="11"/>
        <v>0</v>
      </c>
      <c r="G42" s="228">
        <f t="shared" si="4"/>
        <v>0</v>
      </c>
      <c r="H42" s="119">
        <f>COUNTIF(H$4:H$38,$C$42)</f>
        <v>0</v>
      </c>
      <c r="I42" s="119">
        <f t="shared" ref="I42:L42" si="12">COUNTIF(I$4:I$38,$C$42)</f>
        <v>0</v>
      </c>
      <c r="J42" s="119">
        <f t="shared" si="12"/>
        <v>0</v>
      </c>
      <c r="K42" s="119">
        <f t="shared" si="12"/>
        <v>0</v>
      </c>
      <c r="L42" s="119">
        <f t="shared" si="12"/>
        <v>0</v>
      </c>
      <c r="M42" s="230">
        <f t="shared" si="6"/>
        <v>0</v>
      </c>
      <c r="N42" s="119">
        <f>COUNTIF(N$4:N$38,$C$42)</f>
        <v>0</v>
      </c>
      <c r="O42" s="119">
        <f t="shared" ref="O42:P42" si="13">COUNTIF(O$4:O$38,$C$42)</f>
        <v>0</v>
      </c>
      <c r="P42" s="119">
        <f t="shared" si="13"/>
        <v>0</v>
      </c>
      <c r="Q42" s="231">
        <f t="shared" si="8"/>
        <v>0</v>
      </c>
      <c r="R42" s="119">
        <f>COUNTIF(R$4:R$38,$C$42)</f>
        <v>0</v>
      </c>
      <c r="S42" s="119">
        <f>COUNTIF(S$4:S$38,$C$42)</f>
        <v>0</v>
      </c>
      <c r="T42" s="232">
        <f t="shared" si="9"/>
        <v>0</v>
      </c>
      <c r="U42" s="119">
        <f>COUNTIF(U$4:U$38,$C$42)</f>
        <v>0</v>
      </c>
      <c r="V42" s="119">
        <f>COUNTIF(V$4:V$38,$C$42)</f>
        <v>0</v>
      </c>
      <c r="W42" s="232">
        <f t="shared" si="10"/>
        <v>0</v>
      </c>
      <c r="X42" s="119"/>
    </row>
    <row r="43" spans="1:24">
      <c r="F43" s="86"/>
      <c r="G43" s="229"/>
      <c r="H43" s="119"/>
      <c r="L43" s="86"/>
      <c r="M43" s="135"/>
      <c r="N43" s="119"/>
      <c r="P43" s="86"/>
      <c r="Q43" s="231"/>
      <c r="R43" s="119"/>
      <c r="S43" s="86"/>
      <c r="T43" s="231"/>
      <c r="U43" s="119"/>
      <c r="V43" s="86"/>
      <c r="W43" s="231"/>
      <c r="X43" s="119"/>
    </row>
    <row r="44" spans="1:24">
      <c r="C44" s="86" t="s">
        <v>228</v>
      </c>
      <c r="F44" s="233"/>
      <c r="G44" s="233">
        <f>G40/$C$39</f>
        <v>0</v>
      </c>
      <c r="H44" s="233"/>
      <c r="I44" s="233"/>
      <c r="J44" s="233"/>
      <c r="K44" s="233"/>
      <c r="L44" s="233"/>
      <c r="M44" s="233">
        <f t="shared" ref="M44:W46" si="14">M40/$C$39</f>
        <v>0</v>
      </c>
      <c r="N44" s="233"/>
      <c r="O44" s="233"/>
      <c r="P44" s="233"/>
      <c r="Q44" s="233">
        <f t="shared" si="14"/>
        <v>0</v>
      </c>
      <c r="R44" s="233"/>
      <c r="S44" s="233"/>
      <c r="T44" s="233">
        <f t="shared" si="14"/>
        <v>0</v>
      </c>
      <c r="U44" s="233"/>
      <c r="V44" s="233"/>
      <c r="W44" s="233">
        <f t="shared" si="14"/>
        <v>0</v>
      </c>
      <c r="X44" s="119"/>
    </row>
    <row r="45" spans="1:24">
      <c r="C45" s="81" t="s">
        <v>229</v>
      </c>
      <c r="F45" s="233"/>
      <c r="G45" s="233">
        <f t="shared" ref="G45:T46" si="15">G41/$C$39</f>
        <v>0</v>
      </c>
      <c r="H45" s="233"/>
      <c r="I45" s="233"/>
      <c r="J45" s="233"/>
      <c r="K45" s="233"/>
      <c r="L45" s="233"/>
      <c r="M45" s="233">
        <f t="shared" si="15"/>
        <v>0</v>
      </c>
      <c r="N45" s="233"/>
      <c r="O45" s="233"/>
      <c r="P45" s="233"/>
      <c r="Q45" s="233">
        <f t="shared" si="15"/>
        <v>0</v>
      </c>
      <c r="R45" s="233"/>
      <c r="S45" s="233"/>
      <c r="T45" s="233">
        <f t="shared" si="15"/>
        <v>0</v>
      </c>
      <c r="U45" s="233"/>
      <c r="V45" s="233"/>
      <c r="W45" s="233">
        <f t="shared" si="14"/>
        <v>0</v>
      </c>
      <c r="X45" s="119"/>
    </row>
    <row r="46" spans="1:24">
      <c r="C46" s="81" t="s">
        <v>230</v>
      </c>
      <c r="F46" s="233"/>
      <c r="G46" s="233">
        <f t="shared" si="15"/>
        <v>0</v>
      </c>
      <c r="H46" s="233"/>
      <c r="I46" s="233"/>
      <c r="J46" s="233"/>
      <c r="K46" s="233"/>
      <c r="L46" s="233"/>
      <c r="M46" s="233">
        <f t="shared" si="15"/>
        <v>0</v>
      </c>
      <c r="N46" s="233"/>
      <c r="O46" s="233"/>
      <c r="P46" s="233"/>
      <c r="Q46" s="233">
        <f t="shared" si="15"/>
        <v>0</v>
      </c>
      <c r="R46" s="233"/>
      <c r="S46" s="233"/>
      <c r="T46" s="233">
        <f t="shared" si="15"/>
        <v>0</v>
      </c>
      <c r="U46" s="233"/>
      <c r="V46" s="233"/>
      <c r="W46" s="233">
        <f t="shared" si="14"/>
        <v>0</v>
      </c>
      <c r="X46" s="119"/>
    </row>
    <row r="47" spans="1:24">
      <c r="G47" s="84"/>
      <c r="M47" s="84"/>
      <c r="Q47" s="84"/>
      <c r="T47" s="84"/>
      <c r="W47" s="208"/>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topLeftCell="A23" zoomScale="70" zoomScaleSheetLayoutView="70" workbookViewId="0">
      <selection activeCell="H3" sqref="H3"/>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49"/>
      <c r="B1" s="449"/>
      <c r="C1" s="449"/>
      <c r="D1" s="449"/>
      <c r="E1" s="449"/>
      <c r="F1" s="449"/>
      <c r="G1" s="449"/>
      <c r="H1" s="449"/>
      <c r="I1" s="118"/>
      <c r="J1" s="119"/>
    </row>
    <row r="2" spans="1:21" ht="37.5" customHeight="1">
      <c r="A2" s="118"/>
      <c r="B2" s="453" t="s">
        <v>155</v>
      </c>
      <c r="C2" s="453"/>
      <c r="D2" s="453"/>
      <c r="E2" s="453"/>
      <c r="F2" s="453"/>
      <c r="G2" s="120"/>
      <c r="H2" s="129">
        <v>1</v>
      </c>
      <c r="I2" s="122"/>
      <c r="J2" s="119"/>
      <c r="P2" s="345"/>
      <c r="Q2" s="345"/>
      <c r="R2" s="345"/>
      <c r="S2" s="345"/>
      <c r="T2" s="345"/>
      <c r="U2" s="345"/>
    </row>
    <row r="3" spans="1:21" ht="27.75" customHeight="1">
      <c r="A3" s="120"/>
      <c r="B3" s="452">
        <f>INDEX(список!B2:B36,H2,1)</f>
        <v>0</v>
      </c>
      <c r="C3" s="452"/>
      <c r="D3" s="452"/>
      <c r="E3" s="452"/>
      <c r="F3" s="452"/>
      <c r="G3" s="452"/>
      <c r="H3" s="121"/>
      <c r="I3" s="122"/>
      <c r="J3" s="119"/>
      <c r="P3" s="152"/>
      <c r="Q3" s="152"/>
      <c r="R3" s="152"/>
      <c r="S3" s="152"/>
      <c r="T3" s="152"/>
      <c r="U3" s="152"/>
    </row>
    <row r="4" spans="1:21" ht="18.75">
      <c r="A4" s="444"/>
      <c r="B4" s="444"/>
      <c r="C4" s="312"/>
      <c r="D4" s="322" t="str">
        <f>INDEX(список!D2:D34,H2)</f>
        <v>средняя группа</v>
      </c>
      <c r="E4" s="322"/>
      <c r="F4" s="322"/>
      <c r="G4" s="322"/>
      <c r="H4" s="123"/>
      <c r="I4" s="124"/>
      <c r="J4" s="119"/>
      <c r="P4" s="20"/>
      <c r="Q4" s="20"/>
      <c r="R4" s="20"/>
      <c r="S4" s="20"/>
      <c r="T4" s="21"/>
      <c r="U4" s="21"/>
    </row>
    <row r="5" spans="1:21" ht="27.75" customHeight="1">
      <c r="A5" s="126"/>
      <c r="B5" s="126"/>
      <c r="C5" s="447">
        <f>список!C2</f>
        <v>0</v>
      </c>
      <c r="D5" s="447"/>
      <c r="E5" s="447"/>
      <c r="F5" s="125"/>
      <c r="G5" s="126"/>
      <c r="H5" s="126"/>
      <c r="I5" s="124"/>
      <c r="J5" s="119"/>
      <c r="P5" s="22"/>
      <c r="Q5" s="21"/>
      <c r="R5" s="22"/>
      <c r="S5" s="21"/>
      <c r="T5" s="21"/>
      <c r="U5" s="21"/>
    </row>
    <row r="6" spans="1:21" ht="33" customHeight="1">
      <c r="A6" s="445" t="s">
        <v>246</v>
      </c>
      <c r="B6" s="445"/>
      <c r="C6" s="445"/>
      <c r="D6" s="316" t="e">
        <f>AVERAGE(D7:D9)</f>
        <v>#DIV/0!</v>
      </c>
      <c r="E6" s="448" t="e">
        <f>IF(D6="","",IF(D6&gt;1.5,"сформирован",IF(D6&lt;0.5,"не сформирован", "в стадии формирования")))</f>
        <v>#DIV/0!</v>
      </c>
      <c r="F6" s="448"/>
      <c r="G6" s="194"/>
      <c r="H6" s="194"/>
      <c r="I6" s="194"/>
      <c r="J6" s="119"/>
      <c r="P6" s="22"/>
      <c r="Q6" s="22"/>
      <c r="R6" s="22"/>
      <c r="S6" s="21"/>
      <c r="T6" s="21"/>
      <c r="U6" s="21"/>
    </row>
    <row r="7" spans="1:21" ht="29.25" customHeight="1">
      <c r="A7" s="446" t="s">
        <v>247</v>
      </c>
      <c r="B7" s="446"/>
      <c r="C7" s="446"/>
      <c r="D7" s="314" t="str">
        <f>INDEX('Социально-коммуникативное разви'!Q5:Q39,H2,1)</f>
        <v/>
      </c>
      <c r="E7" s="451" t="str">
        <f>INDEX('Социально-коммуникативное разви'!R5:R39,H2,1)</f>
        <v/>
      </c>
      <c r="F7" s="451"/>
      <c r="G7" s="192"/>
      <c r="H7" s="192"/>
      <c r="I7" s="192"/>
      <c r="J7" s="119"/>
      <c r="M7" s="21"/>
      <c r="N7" s="22"/>
      <c r="O7" s="22"/>
      <c r="P7" s="21"/>
      <c r="Q7" s="21"/>
      <c r="R7" s="21"/>
    </row>
    <row r="8" spans="1:21" ht="18.75" customHeight="1">
      <c r="A8" s="450" t="s">
        <v>248</v>
      </c>
      <c r="B8" s="450"/>
      <c r="C8" s="450"/>
      <c r="D8" s="315" t="str">
        <f>INDEX('Социально-коммуникативное разви'!V5:V39,H2,1)</f>
        <v/>
      </c>
      <c r="E8" s="442" t="str">
        <f>INDEX('Социально-коммуникативное разви'!W5:W39,H2,1)</f>
        <v/>
      </c>
      <c r="F8" s="443"/>
      <c r="G8" s="192"/>
      <c r="H8" s="192"/>
      <c r="I8" s="192"/>
      <c r="J8" s="119"/>
      <c r="M8" s="22"/>
      <c r="N8" s="22"/>
      <c r="O8" s="22"/>
      <c r="P8" s="21"/>
      <c r="Q8" s="21"/>
      <c r="R8" s="21"/>
    </row>
    <row r="9" spans="1:21" ht="22.5" customHeight="1">
      <c r="A9" s="437" t="s">
        <v>249</v>
      </c>
      <c r="B9" s="437"/>
      <c r="C9" s="437"/>
      <c r="D9" s="314" t="str">
        <f>INDEX('Социально-коммуникативное разви'!AF5:AF39,H2,1)</f>
        <v/>
      </c>
      <c r="E9" s="442" t="str">
        <f>INDEX('Социально-коммуникативное разви'!AG5:AG39,H2,1)</f>
        <v/>
      </c>
      <c r="F9" s="443"/>
      <c r="G9" s="192"/>
      <c r="H9" s="192"/>
      <c r="I9" s="192"/>
      <c r="J9" s="119"/>
      <c r="M9" s="22"/>
      <c r="N9" s="22"/>
      <c r="O9" s="22"/>
      <c r="P9" s="21"/>
      <c r="Q9" s="21"/>
      <c r="R9" s="21"/>
    </row>
    <row r="10" spans="1:21" ht="39.75" customHeight="1">
      <c r="A10" s="440" t="s">
        <v>250</v>
      </c>
      <c r="B10" s="440"/>
      <c r="C10" s="440"/>
      <c r="D10" s="313" t="e">
        <f>AVERAGE(D11:D15)</f>
        <v>#DIV/0!</v>
      </c>
      <c r="E10" s="438" t="e">
        <f>IF(D10="","",IF(D10&gt;1.5,"сформирован",IF(D10&lt;0.5,"не сформирован", "в стадии формирования")))</f>
        <v>#DIV/0!</v>
      </c>
      <c r="F10" s="439"/>
      <c r="G10" s="193"/>
      <c r="H10" s="194"/>
      <c r="I10" s="194"/>
      <c r="J10" s="119"/>
    </row>
    <row r="11" spans="1:21" ht="23.25" customHeight="1">
      <c r="A11" s="441" t="s">
        <v>126</v>
      </c>
      <c r="B11" s="441"/>
      <c r="C11" s="441"/>
      <c r="D11" s="314" t="str">
        <f>INDEX('Познавательное развитие'!Q5:Q39,H2,1)</f>
        <v/>
      </c>
      <c r="E11" s="442" t="str">
        <f>INDEX('Познавательное развитие'!H5:H39,H2,1)</f>
        <v/>
      </c>
      <c r="F11" s="443"/>
      <c r="G11" s="125"/>
      <c r="H11" s="125"/>
      <c r="I11" s="125"/>
      <c r="J11" s="119"/>
    </row>
    <row r="12" spans="1:21" ht="31.5" customHeight="1">
      <c r="A12" s="437" t="s">
        <v>144</v>
      </c>
      <c r="B12" s="437"/>
      <c r="C12" s="437"/>
      <c r="D12" s="314" t="str">
        <f>INDEX('Познавательное развитие'!L5:L39,H2,1)</f>
        <v/>
      </c>
      <c r="E12" s="442" t="str">
        <f>INDEX('Познавательное развитие'!M5:M39,H2,1)</f>
        <v/>
      </c>
      <c r="F12" s="443"/>
      <c r="G12" s="125"/>
      <c r="H12" s="125"/>
      <c r="I12" s="125"/>
      <c r="J12" s="119"/>
    </row>
    <row r="13" spans="1:21" ht="24.75" customHeight="1">
      <c r="A13" s="437" t="str">
        <f>'[3]сводная по группе'!J3</f>
        <v>Конструирование</v>
      </c>
      <c r="B13" s="437"/>
      <c r="C13" s="437"/>
      <c r="D13" s="314" t="str">
        <f>INDEX('Познавательное развитие'!Q5:Q39,H2,1)</f>
        <v/>
      </c>
      <c r="E13" s="442" t="str">
        <f>INDEX('Познавательное развитие'!R5:R39,H2,1)</f>
        <v/>
      </c>
      <c r="F13" s="443"/>
      <c r="G13" s="125"/>
      <c r="H13" s="125"/>
      <c r="I13" s="125"/>
      <c r="J13" s="119"/>
    </row>
    <row r="14" spans="1:21" ht="21.75" customHeight="1">
      <c r="A14" s="441" t="s">
        <v>146</v>
      </c>
      <c r="B14" s="441"/>
      <c r="C14" s="441"/>
      <c r="D14" s="315" t="str">
        <f>INDEX('Познавательное развитие'!W5:W39,H2,1)</f>
        <v/>
      </c>
      <c r="E14" s="442" t="str">
        <f>INDEX('Познавательное развитие'!X5:X39,H2,1)</f>
        <v/>
      </c>
      <c r="F14" s="443"/>
      <c r="G14" s="125"/>
      <c r="H14" s="125"/>
      <c r="I14" s="125"/>
      <c r="J14" s="119"/>
    </row>
    <row r="15" spans="1:21" ht="21" customHeight="1">
      <c r="A15" s="437" t="str">
        <f>'[3]сводная по группе'!L3</f>
        <v>Развитие элементарных математических представлений</v>
      </c>
      <c r="B15" s="437"/>
      <c r="C15" s="437"/>
      <c r="D15" s="314" t="str">
        <f>INDEX('Познавательное развитие'!AF5:AF39,H2,1)</f>
        <v/>
      </c>
      <c r="E15" s="442" t="str">
        <f>INDEX('Познавательное развитие'!AG5:AG39,H2,1)</f>
        <v/>
      </c>
      <c r="F15" s="443"/>
      <c r="G15" s="125"/>
      <c r="H15" s="125"/>
      <c r="I15" s="125"/>
      <c r="J15" s="119"/>
    </row>
    <row r="16" spans="1:21" ht="38.25" customHeight="1">
      <c r="A16" s="459" t="s">
        <v>251</v>
      </c>
      <c r="B16" s="459"/>
      <c r="C16" s="459"/>
      <c r="D16" s="317" t="e">
        <f>AVERAGE(D17:D19)</f>
        <v>#DIV/0!</v>
      </c>
      <c r="E16" s="438" t="e">
        <f>IF(D16="","",IF(D16&gt;1.5,"сформирован",IF(D16&lt;0.5,"не сформирован", "в стадии формирования")))</f>
        <v>#DIV/0!</v>
      </c>
      <c r="F16" s="439"/>
      <c r="G16" s="195"/>
      <c r="H16" s="194"/>
      <c r="I16" s="194"/>
      <c r="J16" s="119"/>
    </row>
    <row r="17" spans="1:18" ht="29.25" customHeight="1">
      <c r="A17" s="437" t="s">
        <v>148</v>
      </c>
      <c r="B17" s="437"/>
      <c r="C17" s="437"/>
      <c r="D17" s="318" t="str">
        <f>INDEX('Художественно-эстетическое разв'!R5:R39,H2,1)</f>
        <v/>
      </c>
      <c r="E17" s="442" t="str">
        <f>INDEX('Художественно-эстетическое разв'!S5:S39,H2,1)</f>
        <v/>
      </c>
      <c r="F17" s="443"/>
      <c r="G17" s="166"/>
      <c r="H17" s="166"/>
      <c r="I17" s="166"/>
      <c r="J17" s="119"/>
    </row>
    <row r="18" spans="1:18" ht="24.75" customHeight="1">
      <c r="A18" s="437" t="s">
        <v>252</v>
      </c>
      <c r="B18" s="437"/>
      <c r="C18" s="437"/>
      <c r="D18" s="318" t="str">
        <f>INDEX('Художественно-эстетическое разв'!Y5:Y39,H2,1)</f>
        <v/>
      </c>
      <c r="E18" s="442" t="str">
        <f>INDEX('Художественно-эстетическое разв'!Z5:Z39,H2,1)</f>
        <v/>
      </c>
      <c r="F18" s="443"/>
      <c r="G18" s="166"/>
      <c r="H18" s="166"/>
      <c r="I18" s="166"/>
      <c r="J18" s="119"/>
    </row>
    <row r="19" spans="1:18" ht="24.75" customHeight="1">
      <c r="A19" s="437" t="s">
        <v>253</v>
      </c>
      <c r="B19" s="437"/>
      <c r="C19" s="437"/>
      <c r="D19" s="319" t="str">
        <f>INDEX('Художественно-эстетическое разв'!AC5:AC39,H2,1)</f>
        <v/>
      </c>
      <c r="E19" s="442" t="str">
        <f>INDEX('Художественно-эстетическое разв'!AD5:AD39,H2,1)</f>
        <v/>
      </c>
      <c r="F19" s="443"/>
      <c r="G19" s="166"/>
      <c r="H19" s="166"/>
      <c r="I19" s="166"/>
      <c r="J19" s="119"/>
    </row>
    <row r="20" spans="1:18" ht="33" customHeight="1">
      <c r="A20" s="440" t="s">
        <v>254</v>
      </c>
      <c r="B20" s="440"/>
      <c r="C20" s="440"/>
      <c r="D20" s="313" t="e">
        <f>AVERAGE(D21:D22)</f>
        <v>#DIV/0!</v>
      </c>
      <c r="E20" s="465" t="e">
        <f>IF(D20="","",IF(D20&gt;1.5,"сформирован",IF(D20&lt;0.5,"не сформирован", "в стадии формирования")))</f>
        <v>#DIV/0!</v>
      </c>
      <c r="F20" s="466"/>
      <c r="G20" s="193"/>
      <c r="H20" s="193"/>
      <c r="I20" s="193"/>
      <c r="J20" s="119"/>
    </row>
    <row r="21" spans="1:18" ht="23.25" customHeight="1">
      <c r="A21" s="437" t="s">
        <v>150</v>
      </c>
      <c r="B21" s="437"/>
      <c r="C21" s="437"/>
      <c r="D21" s="319" t="str">
        <f>INDEX('Речевое развитие'!H4:H38,H2,1)</f>
        <v/>
      </c>
      <c r="E21" s="477" t="str">
        <f>INDEX('Речевое развитие'!I4:I39,H2,1)</f>
        <v/>
      </c>
      <c r="F21" s="478"/>
      <c r="G21" s="166"/>
      <c r="H21" s="166"/>
      <c r="I21" s="166"/>
      <c r="J21" s="119"/>
    </row>
    <row r="22" spans="1:18" ht="27" customHeight="1" thickBot="1">
      <c r="A22" s="437" t="s">
        <v>255</v>
      </c>
      <c r="B22" s="437"/>
      <c r="C22" s="437"/>
      <c r="D22" s="319" t="str">
        <f>INDEX('Речевое развитие'!O4:O38,H2,1)</f>
        <v/>
      </c>
      <c r="E22" s="479" t="str">
        <f>INDEX('Речевое развитие'!P4:P39,H2,1)</f>
        <v/>
      </c>
      <c r="F22" s="480"/>
      <c r="G22" s="166"/>
      <c r="H22" s="166"/>
      <c r="I22" s="166"/>
      <c r="J22" s="119"/>
    </row>
    <row r="23" spans="1:18" ht="39" customHeight="1" thickBot="1">
      <c r="A23" s="440" t="s">
        <v>256</v>
      </c>
      <c r="B23" s="440"/>
      <c r="C23" s="440"/>
      <c r="D23" s="313" t="e">
        <f>AVERAGE(D24:D25)</f>
        <v>#DIV/0!</v>
      </c>
      <c r="E23" s="467" t="e">
        <f>IF(D23="","",IF(D23&gt;1.5,"сформирован",IF(D23&lt;0.5,"не сформирован", "в стадии формирования")))</f>
        <v>#DIV/0!</v>
      </c>
      <c r="F23" s="468"/>
      <c r="G23" s="196"/>
      <c r="H23" s="196"/>
      <c r="I23" s="196"/>
      <c r="J23" s="167"/>
      <c r="K23" s="168"/>
      <c r="L23" s="168"/>
      <c r="M23" s="168"/>
      <c r="N23" s="168"/>
      <c r="O23" s="168"/>
    </row>
    <row r="24" spans="1:18" ht="22.5" customHeight="1" thickBot="1">
      <c r="A24" s="481" t="s">
        <v>152</v>
      </c>
      <c r="B24" s="482"/>
      <c r="C24" s="483"/>
      <c r="D24" s="321" t="str">
        <f>INDEX('Физическое развитие'!N4:N39,H2,1)</f>
        <v/>
      </c>
      <c r="E24" s="472" t="str">
        <f>INDEX('Физическое развитие'!O4:O39,H2,1)</f>
        <v/>
      </c>
      <c r="F24" s="473"/>
      <c r="G24" s="169"/>
      <c r="H24" s="169"/>
      <c r="I24" s="169"/>
      <c r="J24" s="170"/>
      <c r="K24" s="171"/>
      <c r="L24" s="171"/>
      <c r="M24" s="171"/>
      <c r="N24" s="171"/>
      <c r="O24" s="171"/>
    </row>
    <row r="25" spans="1:18" ht="31.5" customHeight="1" thickBot="1">
      <c r="A25" s="437" t="s">
        <v>257</v>
      </c>
      <c r="B25" s="437"/>
      <c r="C25" s="437"/>
      <c r="D25" s="320" t="str">
        <f>INDEX('Физическое развитие'!S4:S39,H2,1)</f>
        <v/>
      </c>
      <c r="E25" s="470" t="str">
        <f>INDEX('Физическое развитие'!T4:T39,H2,1)</f>
        <v/>
      </c>
      <c r="F25" s="471"/>
      <c r="G25" s="169"/>
      <c r="H25" s="169"/>
      <c r="I25" s="169"/>
      <c r="J25" s="170"/>
      <c r="K25" s="171"/>
      <c r="L25" s="171"/>
      <c r="M25" s="171"/>
      <c r="N25" s="171"/>
      <c r="O25" s="171"/>
    </row>
    <row r="26" spans="1:18" ht="104.25" customHeight="1">
      <c r="A26" s="476"/>
      <c r="B26" s="476"/>
      <c r="C26" s="476"/>
      <c r="D26" s="476"/>
      <c r="E26" s="476"/>
      <c r="F26" s="469"/>
      <c r="G26" s="469"/>
      <c r="H26" s="469"/>
      <c r="I26" s="469"/>
      <c r="J26" s="119"/>
      <c r="M26" s="21"/>
      <c r="N26" s="22"/>
      <c r="O26" s="22"/>
      <c r="P26" s="21"/>
      <c r="Q26" s="21"/>
      <c r="R26" s="21"/>
    </row>
    <row r="27" spans="1:18" ht="156" customHeight="1">
      <c r="A27" s="476"/>
      <c r="B27" s="476"/>
      <c r="C27" s="476"/>
      <c r="D27" s="476"/>
      <c r="E27" s="476"/>
      <c r="F27" s="469"/>
      <c r="G27" s="469"/>
      <c r="H27" s="469"/>
      <c r="I27" s="469"/>
      <c r="J27" s="119"/>
      <c r="M27" s="22"/>
      <c r="N27" s="22"/>
      <c r="O27" s="22"/>
      <c r="P27" s="21"/>
      <c r="Q27" s="21"/>
      <c r="R27" s="21"/>
    </row>
    <row r="28" spans="1:18" ht="102" customHeight="1">
      <c r="A28" s="476"/>
      <c r="B28" s="476"/>
      <c r="C28" s="476"/>
      <c r="D28" s="476"/>
      <c r="E28" s="476"/>
      <c r="F28" s="469"/>
      <c r="G28" s="469"/>
      <c r="H28" s="469"/>
      <c r="I28" s="469"/>
      <c r="J28" s="119"/>
      <c r="M28" s="22"/>
      <c r="N28" s="22"/>
      <c r="O28" s="22"/>
      <c r="P28" s="21"/>
      <c r="Q28" s="21"/>
      <c r="R28" s="21"/>
    </row>
    <row r="29" spans="1:18" ht="105.75" customHeight="1">
      <c r="A29" s="476"/>
      <c r="B29" s="476"/>
      <c r="C29" s="476"/>
      <c r="D29" s="476"/>
      <c r="E29" s="476"/>
      <c r="F29" s="475"/>
      <c r="G29" s="475"/>
      <c r="H29" s="475"/>
      <c r="I29" s="475"/>
      <c r="J29" s="119"/>
    </row>
    <row r="30" spans="1:18" ht="64.5" customHeight="1">
      <c r="A30" s="461"/>
      <c r="B30" s="461"/>
      <c r="C30" s="461"/>
      <c r="D30" s="186" t="str">
        <f>INDEX('Познавательное развитие'!L5:L37,H2,1)</f>
        <v/>
      </c>
      <c r="E30" s="187"/>
      <c r="F30" s="475"/>
      <c r="G30" s="475"/>
      <c r="H30" s="475"/>
      <c r="I30" s="475"/>
      <c r="J30" s="119"/>
    </row>
    <row r="31" spans="1:18" ht="90.75" customHeight="1">
      <c r="A31" s="461"/>
      <c r="B31" s="461"/>
      <c r="C31" s="461"/>
      <c r="D31" s="186" t="str">
        <f>INDEX('Познавательное развитие'!Q5:Q37,H2,1)</f>
        <v/>
      </c>
      <c r="E31" s="187"/>
      <c r="F31" s="475"/>
      <c r="G31" s="475"/>
      <c r="H31" s="475"/>
      <c r="I31" s="475"/>
      <c r="J31" s="119"/>
    </row>
    <row r="32" spans="1:18" ht="207" customHeight="1">
      <c r="A32" s="462"/>
      <c r="B32" s="462"/>
      <c r="C32" s="462"/>
      <c r="D32" s="189" t="str">
        <f>INDEX('Познавательное развитие'!W5:W37,H2,1)</f>
        <v/>
      </c>
      <c r="E32" s="187"/>
      <c r="F32" s="475"/>
      <c r="G32" s="475"/>
      <c r="H32" s="475"/>
      <c r="I32" s="475"/>
      <c r="J32" s="119"/>
    </row>
    <row r="33" spans="1:10" ht="15.75">
      <c r="A33" s="463"/>
      <c r="B33" s="463"/>
      <c r="C33" s="79"/>
      <c r="D33" s="79"/>
      <c r="E33" s="77"/>
      <c r="F33" s="80"/>
      <c r="G33" s="80"/>
      <c r="H33" s="80"/>
      <c r="I33" s="190"/>
      <c r="J33" s="119"/>
    </row>
    <row r="34" spans="1:10" ht="15.75">
      <c r="A34" s="463"/>
      <c r="B34" s="463"/>
      <c r="C34" s="79"/>
      <c r="D34" s="79"/>
      <c r="E34" s="80"/>
      <c r="F34" s="80"/>
      <c r="G34" s="80"/>
      <c r="H34" s="80"/>
      <c r="I34" s="80"/>
      <c r="J34" s="119"/>
    </row>
    <row r="35" spans="1:10" ht="15.75">
      <c r="A35" s="463"/>
      <c r="B35" s="463"/>
      <c r="C35" s="79"/>
      <c r="D35" s="79"/>
      <c r="E35" s="80"/>
      <c r="F35" s="80"/>
      <c r="G35" s="80"/>
      <c r="H35" s="80"/>
      <c r="I35" s="80"/>
      <c r="J35" s="119"/>
    </row>
    <row r="36" spans="1:10" ht="15.75">
      <c r="A36" s="464"/>
      <c r="B36" s="464"/>
      <c r="C36" s="79"/>
      <c r="D36" s="80"/>
      <c r="E36" s="80"/>
      <c r="F36" s="155"/>
      <c r="G36" s="155"/>
      <c r="H36" s="80"/>
      <c r="I36" s="80"/>
      <c r="J36" s="119"/>
    </row>
    <row r="37" spans="1:10" ht="15.75">
      <c r="A37" s="460"/>
      <c r="B37" s="460"/>
      <c r="C37" s="79"/>
      <c r="D37" s="155"/>
      <c r="E37" s="155"/>
      <c r="F37" s="156"/>
      <c r="G37" s="156"/>
      <c r="H37" s="80"/>
      <c r="I37" s="80"/>
      <c r="J37" s="119"/>
    </row>
    <row r="38" spans="1:10" ht="15.75">
      <c r="A38" s="460"/>
      <c r="B38" s="460"/>
      <c r="C38" s="79"/>
      <c r="D38" s="78"/>
      <c r="E38" s="156"/>
      <c r="F38" s="78"/>
      <c r="G38" s="78"/>
      <c r="H38" s="80"/>
      <c r="I38" s="80"/>
      <c r="J38" s="119"/>
    </row>
    <row r="39" spans="1:10" ht="15.75">
      <c r="A39" s="460"/>
      <c r="B39" s="460"/>
      <c r="C39" s="80"/>
      <c r="D39" s="78"/>
      <c r="E39" s="78"/>
      <c r="F39" s="78"/>
      <c r="G39" s="78"/>
      <c r="H39" s="80"/>
      <c r="I39" s="80"/>
      <c r="J39" s="119"/>
    </row>
    <row r="40" spans="1:10" ht="15.75">
      <c r="A40" s="460"/>
      <c r="B40" s="460"/>
      <c r="C40" s="460"/>
      <c r="D40" s="78"/>
      <c r="E40" s="78"/>
      <c r="F40" s="78"/>
      <c r="G40" s="78"/>
      <c r="H40" s="80"/>
      <c r="I40" s="80"/>
      <c r="J40" s="119"/>
    </row>
    <row r="41" spans="1:10" ht="15.75">
      <c r="A41" s="474"/>
      <c r="B41" s="474"/>
      <c r="C41" s="78"/>
      <c r="D41" s="78"/>
      <c r="E41" s="78"/>
      <c r="F41" s="78"/>
      <c r="G41" s="78"/>
      <c r="H41" s="80"/>
      <c r="I41" s="80"/>
      <c r="J41" s="119"/>
    </row>
    <row r="42" spans="1:10" ht="15.75">
      <c r="A42" s="78"/>
      <c r="B42" s="78"/>
      <c r="C42" s="78"/>
      <c r="D42" s="78"/>
      <c r="E42" s="78"/>
      <c r="F42" s="78"/>
      <c r="G42" s="78"/>
      <c r="H42" s="80"/>
      <c r="I42" s="80"/>
      <c r="J42" s="119"/>
    </row>
    <row r="43" spans="1:10" ht="15.75">
      <c r="A43" s="78"/>
      <c r="B43" s="78"/>
      <c r="C43" s="78"/>
      <c r="D43" s="78"/>
      <c r="E43" s="78"/>
      <c r="F43" s="80"/>
      <c r="G43" s="80"/>
      <c r="H43" s="80"/>
      <c r="I43" s="80"/>
      <c r="J43" s="119"/>
    </row>
    <row r="44" spans="1:10" ht="15.75">
      <c r="A44" s="78"/>
      <c r="B44" s="78"/>
      <c r="C44" s="78"/>
      <c r="D44" s="78"/>
      <c r="E44" s="80"/>
      <c r="F44" s="80"/>
      <c r="G44" s="80"/>
      <c r="H44" s="80"/>
      <c r="I44" s="80"/>
      <c r="J44" s="119"/>
    </row>
    <row r="45" spans="1:10" ht="15.75">
      <c r="A45" s="78"/>
      <c r="B45" s="78"/>
      <c r="C45" s="78"/>
      <c r="D45" s="157"/>
      <c r="E45" s="80"/>
      <c r="F45" s="80"/>
      <c r="G45" s="80"/>
      <c r="H45" s="80"/>
      <c r="I45" s="80"/>
      <c r="J45" s="119"/>
    </row>
    <row r="46" spans="1:10" ht="15.75">
      <c r="A46" s="78"/>
      <c r="B46" s="78"/>
      <c r="C46" s="78"/>
      <c r="D46" s="156"/>
      <c r="E46" s="80"/>
      <c r="F46" s="80"/>
      <c r="G46" s="80"/>
      <c r="H46" s="80"/>
      <c r="I46" s="80"/>
      <c r="J46" s="119"/>
    </row>
    <row r="47" spans="1:10" ht="15.75">
      <c r="A47" s="78"/>
      <c r="B47" s="78"/>
      <c r="C47" s="78"/>
      <c r="D47" s="78"/>
      <c r="E47" s="80"/>
      <c r="F47" s="80"/>
      <c r="G47" s="80"/>
      <c r="H47" s="80"/>
      <c r="I47" s="80"/>
      <c r="J47" s="119"/>
    </row>
    <row r="48" spans="1:10" ht="15.75">
      <c r="A48" s="454"/>
      <c r="B48" s="454"/>
      <c r="C48" s="455"/>
      <c r="D48" s="127"/>
      <c r="E48" s="84"/>
      <c r="F48" s="84"/>
      <c r="G48" s="84"/>
      <c r="H48" s="84"/>
      <c r="I48" s="84"/>
    </row>
    <row r="49" spans="1:6" ht="15.75">
      <c r="A49" s="156"/>
      <c r="B49" s="156"/>
      <c r="C49" s="156"/>
      <c r="D49" s="21"/>
    </row>
    <row r="50" spans="1:6" ht="15.75">
      <c r="A50" s="78"/>
      <c r="B50" s="78"/>
      <c r="C50" s="78"/>
      <c r="D50" s="21"/>
    </row>
    <row r="51" spans="1:6" ht="15.75">
      <c r="A51" s="127"/>
      <c r="B51" s="127"/>
      <c r="C51" s="127"/>
      <c r="D51" s="21"/>
    </row>
    <row r="52" spans="1:6" ht="15.75">
      <c r="A52" s="21"/>
      <c r="B52" s="21"/>
      <c r="C52" s="21"/>
      <c r="D52" s="152"/>
    </row>
    <row r="53" spans="1:6" ht="15.75">
      <c r="A53" s="21"/>
      <c r="B53" s="21"/>
      <c r="C53" s="21"/>
      <c r="D53" s="20"/>
    </row>
    <row r="54" spans="1:6" ht="15.75">
      <c r="A54" s="21"/>
      <c r="B54" s="21"/>
      <c r="C54" s="21"/>
      <c r="D54" s="22"/>
    </row>
    <row r="55" spans="1:6" ht="15.75">
      <c r="A55" s="456"/>
      <c r="B55" s="457"/>
      <c r="C55" s="458"/>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2"/>
    </row>
    <row r="60" spans="1:6" ht="15.75">
      <c r="C60" s="21"/>
      <c r="D60" s="152"/>
      <c r="E60" s="152"/>
      <c r="F60" s="21"/>
    </row>
    <row r="61" spans="1:6" ht="15.75">
      <c r="C61" s="22"/>
      <c r="D61" s="20"/>
      <c r="E61" s="21"/>
    </row>
    <row r="62" spans="1:6" ht="15.75">
      <c r="C62" s="22"/>
      <c r="D62" s="21"/>
    </row>
    <row r="63" spans="1:6" ht="15.75">
      <c r="C63" s="152"/>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2"/>
    </row>
    <row r="69" spans="1:4" ht="15.75">
      <c r="A69" s="21"/>
      <c r="B69" s="21"/>
      <c r="C69" s="21"/>
    </row>
    <row r="70" spans="1:4" ht="15.75">
      <c r="A70" s="21"/>
      <c r="B70" s="21"/>
      <c r="C70" s="21"/>
    </row>
    <row r="71" spans="1:4">
      <c r="A71" s="456"/>
      <c r="B71" s="457"/>
      <c r="C71" s="458"/>
    </row>
    <row r="72" spans="1:4">
      <c r="A72" s="128"/>
      <c r="B72" s="128"/>
    </row>
  </sheetData>
  <sheetProtection password="CC6F" sheet="1" objects="1" scenarios="1" selectLockedCells="1"/>
  <mergeCells count="65">
    <mergeCell ref="A41:B41"/>
    <mergeCell ref="F29:I32"/>
    <mergeCell ref="A19:C19"/>
    <mergeCell ref="A20:C20"/>
    <mergeCell ref="A25:C25"/>
    <mergeCell ref="A26:E29"/>
    <mergeCell ref="A21:C21"/>
    <mergeCell ref="A22:C22"/>
    <mergeCell ref="A23:C23"/>
    <mergeCell ref="E19:F19"/>
    <mergeCell ref="E21:F21"/>
    <mergeCell ref="E22:F22"/>
    <mergeCell ref="A24:C24"/>
    <mergeCell ref="E16:F16"/>
    <mergeCell ref="E20:F20"/>
    <mergeCell ref="E23:F23"/>
    <mergeCell ref="A40:C40"/>
    <mergeCell ref="F26:I28"/>
    <mergeCell ref="E17:F17"/>
    <mergeCell ref="E18:F18"/>
    <mergeCell ref="E25:F25"/>
    <mergeCell ref="E24:F24"/>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A1:H1"/>
    <mergeCell ref="P2:R2"/>
    <mergeCell ref="A8:C8"/>
    <mergeCell ref="A9:C9"/>
    <mergeCell ref="E7:F7"/>
    <mergeCell ref="E8:F8"/>
    <mergeCell ref="E9:F9"/>
    <mergeCell ref="B3:G3"/>
    <mergeCell ref="B2:F2"/>
    <mergeCell ref="S2:U2"/>
    <mergeCell ref="A4:B4"/>
    <mergeCell ref="A6:C6"/>
    <mergeCell ref="A7:C7"/>
    <mergeCell ref="C5:E5"/>
    <mergeCell ref="E6:F6"/>
    <mergeCell ref="A15:C15"/>
    <mergeCell ref="E10:F10"/>
    <mergeCell ref="A10:C10"/>
    <mergeCell ref="A11:C11"/>
    <mergeCell ref="A12:C12"/>
    <mergeCell ref="A13:C13"/>
    <mergeCell ref="A14:C14"/>
    <mergeCell ref="E12:F12"/>
    <mergeCell ref="E13:F13"/>
    <mergeCell ref="E14:F14"/>
    <mergeCell ref="E15:F15"/>
    <mergeCell ref="E11:F11"/>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CN25" zoomScale="80" zoomScaleNormal="80" workbookViewId="0">
      <selection activeCell="DB3" sqref="DB3"/>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19"/>
    <col min="106" max="16384" width="9.140625" style="81"/>
  </cols>
  <sheetData>
    <row r="1" spans="1:142" s="145" customFormat="1" ht="19.5" thickBot="1">
      <c r="A1" s="146" t="s">
        <v>237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285"/>
      <c r="BB1"/>
      <c r="BC1" s="285"/>
      <c r="BD1" s="285"/>
      <c r="BE1" s="285"/>
      <c r="BF1" s="285"/>
      <c r="BG1" s="285"/>
      <c r="BH1" s="285"/>
      <c r="BI1" s="285"/>
      <c r="BJ1" s="285"/>
      <c r="BK1" s="285"/>
      <c r="BL1" s="285"/>
      <c r="BM1" s="285"/>
      <c r="BN1" s="285"/>
      <c r="BO1" s="285"/>
      <c r="BP1" s="285"/>
      <c r="BQ1" s="285"/>
      <c r="BR1" s="285"/>
      <c r="BS1" s="285"/>
      <c r="BT1" s="285"/>
      <c r="BU1" s="285"/>
      <c r="BV1" s="285"/>
      <c r="BW1" s="285"/>
      <c r="BX1" s="285"/>
      <c r="BY1" s="285"/>
      <c r="BZ1" s="285"/>
      <c r="CA1" s="285"/>
      <c r="CB1" s="285"/>
      <c r="CC1" s="285"/>
      <c r="CD1" s="285"/>
      <c r="CE1" s="285"/>
      <c r="CF1" s="285"/>
      <c r="CG1" s="285"/>
      <c r="CH1" s="285"/>
      <c r="CI1" s="285"/>
      <c r="CJ1" s="285"/>
      <c r="CK1" s="285"/>
      <c r="CL1" s="285"/>
      <c r="CM1" s="285"/>
      <c r="CN1" s="285"/>
      <c r="CO1" s="285"/>
      <c r="CP1" s="285"/>
      <c r="CQ1" s="285"/>
      <c r="CR1" s="285"/>
      <c r="CS1" s="285"/>
      <c r="CT1" s="285"/>
      <c r="CU1" s="285"/>
      <c r="CV1" s="285"/>
      <c r="CW1" s="285"/>
      <c r="CX1" s="286"/>
      <c r="CY1" s="286"/>
      <c r="CZ1" s="285"/>
      <c r="DA1" s="287"/>
      <c r="DB1" s="285"/>
      <c r="DC1" s="285"/>
      <c r="DD1" s="285"/>
      <c r="DE1" s="285"/>
      <c r="DF1" s="285"/>
      <c r="DG1" s="285"/>
      <c r="DH1" s="285"/>
      <c r="DI1" s="285"/>
      <c r="DJ1" s="285"/>
      <c r="DK1" s="285"/>
      <c r="DL1" s="285"/>
      <c r="DM1" s="285"/>
      <c r="DN1" s="285"/>
      <c r="DO1" s="285"/>
      <c r="DP1" s="285"/>
      <c r="DQ1" s="285"/>
      <c r="DR1" s="285"/>
      <c r="DS1" s="285"/>
      <c r="DT1" s="285"/>
      <c r="DU1" s="285"/>
      <c r="DV1" s="285"/>
      <c r="DW1" s="285"/>
      <c r="DX1" s="285"/>
      <c r="DY1" s="285"/>
      <c r="DZ1" s="285"/>
      <c r="EA1" s="285"/>
      <c r="EB1" s="285"/>
      <c r="EC1" s="285"/>
      <c r="ED1" s="285"/>
      <c r="EE1" s="285"/>
      <c r="EF1" s="285"/>
      <c r="EG1" s="285"/>
      <c r="EH1" s="285"/>
      <c r="EI1" s="285"/>
      <c r="EJ1" s="285"/>
      <c r="EK1" s="285"/>
      <c r="EL1" s="285"/>
    </row>
    <row r="2" spans="1:142" ht="75" customHeight="1">
      <c r="A2" s="172" t="str">
        <f>список!A1</f>
        <v>№</v>
      </c>
      <c r="B2" s="172" t="str">
        <f>список!B1</f>
        <v>Фамилия, имя воспитанника</v>
      </c>
      <c r="C2" s="172" t="str">
        <f>список!C1</f>
        <v xml:space="preserve">дата </v>
      </c>
      <c r="D2" s="484" t="s">
        <v>236</v>
      </c>
      <c r="E2" s="485"/>
      <c r="F2" s="485"/>
      <c r="G2" s="485"/>
      <c r="H2" s="485"/>
      <c r="I2" s="485"/>
      <c r="J2" s="485"/>
      <c r="K2" s="485"/>
      <c r="L2" s="485"/>
      <c r="M2" s="485"/>
      <c r="N2" s="485"/>
      <c r="O2" s="485"/>
      <c r="P2" s="485"/>
      <c r="Q2" s="486"/>
      <c r="R2" s="493" t="s">
        <v>238</v>
      </c>
      <c r="S2" s="494"/>
      <c r="T2" s="494"/>
      <c r="U2" s="494"/>
      <c r="V2" s="494"/>
      <c r="W2" s="494"/>
      <c r="X2" s="494"/>
      <c r="Y2" s="494"/>
      <c r="Z2" s="494"/>
      <c r="AA2" s="494"/>
      <c r="AB2" s="495"/>
      <c r="AC2" s="493" t="s">
        <v>239</v>
      </c>
      <c r="AD2" s="494"/>
      <c r="AE2" s="494"/>
      <c r="AF2" s="494"/>
      <c r="AG2" s="494"/>
      <c r="AH2" s="494"/>
      <c r="AI2" s="494"/>
      <c r="AJ2" s="494"/>
      <c r="AK2" s="494"/>
      <c r="AL2" s="494"/>
      <c r="AM2" s="495"/>
      <c r="AN2" s="496" t="s">
        <v>241</v>
      </c>
      <c r="AO2" s="497"/>
      <c r="AP2" s="497"/>
      <c r="AQ2" s="497"/>
      <c r="AR2" s="497"/>
      <c r="AS2" s="497"/>
      <c r="AT2" s="497"/>
      <c r="AU2" s="497"/>
      <c r="AV2" s="498"/>
      <c r="AW2" s="499" t="s">
        <v>242</v>
      </c>
      <c r="AX2" s="494"/>
      <c r="AY2" s="494"/>
      <c r="AZ2" s="494"/>
      <c r="BA2" s="494"/>
      <c r="BB2" s="494"/>
      <c r="BC2" s="494"/>
      <c r="BD2" s="494"/>
      <c r="BE2" s="494"/>
      <c r="BF2" s="494"/>
      <c r="BG2" s="494"/>
      <c r="BH2" s="494"/>
      <c r="BI2" s="494"/>
      <c r="BJ2" s="500"/>
      <c r="BK2" s="490" t="s">
        <v>243</v>
      </c>
      <c r="BL2" s="491"/>
      <c r="BM2" s="491"/>
      <c r="BN2" s="491"/>
      <c r="BO2" s="491"/>
      <c r="BP2" s="491"/>
      <c r="BQ2" s="491"/>
      <c r="BR2" s="491"/>
      <c r="BS2" s="491"/>
      <c r="BT2" s="491"/>
      <c r="BU2" s="491"/>
      <c r="BV2" s="491"/>
      <c r="BW2" s="491"/>
      <c r="BX2" s="492"/>
      <c r="BY2" s="487" t="s">
        <v>244</v>
      </c>
      <c r="BZ2" s="488"/>
      <c r="CA2" s="488"/>
      <c r="CB2" s="488"/>
      <c r="CC2" s="488"/>
      <c r="CD2" s="488"/>
      <c r="CE2" s="488"/>
      <c r="CF2" s="488"/>
      <c r="CG2" s="488"/>
      <c r="CH2" s="488"/>
      <c r="CI2" s="488"/>
      <c r="CJ2" s="488"/>
      <c r="CK2" s="488"/>
      <c r="CL2" s="488"/>
      <c r="CM2" s="488"/>
      <c r="CN2" s="488"/>
      <c r="CO2" s="488"/>
      <c r="CP2" s="488"/>
      <c r="CQ2" s="488"/>
      <c r="CR2" s="488"/>
      <c r="CS2" s="488"/>
      <c r="CT2" s="488"/>
      <c r="CU2" s="488"/>
      <c r="CV2" s="488"/>
      <c r="CW2" s="488"/>
      <c r="CX2" s="488"/>
      <c r="CY2" s="488"/>
      <c r="CZ2" s="489"/>
      <c r="DA2" s="292"/>
      <c r="DB2" s="292"/>
      <c r="DC2" s="292"/>
      <c r="DD2" s="292"/>
      <c r="DE2" s="292"/>
      <c r="DF2" s="292"/>
      <c r="DG2" s="292"/>
      <c r="DH2" s="292"/>
      <c r="DI2" s="292"/>
      <c r="DJ2" s="292"/>
      <c r="DK2" s="292"/>
      <c r="DL2" s="292"/>
      <c r="DM2" s="292"/>
      <c r="DN2" s="292"/>
      <c r="DO2" s="292"/>
      <c r="DP2" s="292"/>
      <c r="DQ2" s="292"/>
      <c r="DR2" s="292"/>
      <c r="DS2" s="292"/>
      <c r="DT2" s="292"/>
      <c r="DU2" s="292"/>
      <c r="DV2" s="292"/>
      <c r="DW2" s="292"/>
      <c r="DX2" s="292"/>
      <c r="DY2" s="292"/>
      <c r="DZ2" s="292"/>
      <c r="EA2" s="292"/>
      <c r="EB2" s="292"/>
      <c r="EC2" s="292"/>
      <c r="ED2" s="292"/>
      <c r="EE2" s="292"/>
      <c r="EF2" s="292"/>
      <c r="EG2" s="292"/>
      <c r="EH2" s="292"/>
      <c r="EI2" s="292"/>
      <c r="EJ2" s="292"/>
      <c r="EK2" s="293"/>
      <c r="EL2" s="294"/>
    </row>
    <row r="3" spans="1:142" ht="270" customHeight="1">
      <c r="A3" s="295"/>
      <c r="B3" s="279"/>
      <c r="C3" s="279"/>
      <c r="D3" s="114" t="s">
        <v>161</v>
      </c>
      <c r="E3" s="114" t="s">
        <v>261</v>
      </c>
      <c r="F3" s="114" t="s">
        <v>231</v>
      </c>
      <c r="G3" s="114" t="s">
        <v>164</v>
      </c>
      <c r="H3" s="114" t="s">
        <v>165</v>
      </c>
      <c r="I3" s="147" t="s">
        <v>180</v>
      </c>
      <c r="J3" s="147" t="s">
        <v>181</v>
      </c>
      <c r="K3" s="114" t="s">
        <v>182</v>
      </c>
      <c r="L3" s="113" t="s">
        <v>240</v>
      </c>
      <c r="M3" s="114" t="s">
        <v>187</v>
      </c>
      <c r="N3" s="114" t="s">
        <v>198</v>
      </c>
      <c r="O3" s="149" t="s">
        <v>203</v>
      </c>
      <c r="P3" s="148"/>
      <c r="Q3" s="148"/>
      <c r="R3" s="113" t="s">
        <v>159</v>
      </c>
      <c r="S3" s="114" t="s">
        <v>245</v>
      </c>
      <c r="T3" s="114" t="s">
        <v>231</v>
      </c>
      <c r="U3" s="114" t="s">
        <v>163</v>
      </c>
      <c r="V3" s="149" t="s">
        <v>167</v>
      </c>
      <c r="W3" s="149" t="s">
        <v>168</v>
      </c>
      <c r="X3" s="149" t="s">
        <v>169</v>
      </c>
      <c r="Y3" s="149" t="s">
        <v>186</v>
      </c>
      <c r="Z3" s="149" t="s">
        <v>198</v>
      </c>
      <c r="AA3" s="149"/>
      <c r="AB3" s="142"/>
      <c r="AC3" s="149" t="s">
        <v>166</v>
      </c>
      <c r="AD3" s="114" t="s">
        <v>184</v>
      </c>
      <c r="AE3" s="149" t="s">
        <v>197</v>
      </c>
      <c r="AF3" s="149" t="s">
        <v>198</v>
      </c>
      <c r="AG3" s="149" t="s">
        <v>265</v>
      </c>
      <c r="AH3" s="149" t="s">
        <v>266</v>
      </c>
      <c r="AI3" s="147" t="s">
        <v>204</v>
      </c>
      <c r="AJ3" s="147" t="s">
        <v>206</v>
      </c>
      <c r="AK3" s="147" t="s">
        <v>215</v>
      </c>
      <c r="AL3" s="147"/>
      <c r="AM3" s="142"/>
      <c r="AN3" s="149" t="s">
        <v>188</v>
      </c>
      <c r="AO3" s="149" t="s">
        <v>195</v>
      </c>
      <c r="AP3" s="149" t="s">
        <v>196</v>
      </c>
      <c r="AQ3" s="149" t="s">
        <v>197</v>
      </c>
      <c r="AR3" s="149" t="s">
        <v>198</v>
      </c>
      <c r="AS3" s="149" t="s">
        <v>199</v>
      </c>
      <c r="AT3" s="149" t="s">
        <v>202</v>
      </c>
      <c r="AU3" s="149"/>
      <c r="AV3" s="105"/>
      <c r="AW3" s="149" t="s">
        <v>209</v>
      </c>
      <c r="AX3" s="149" t="s">
        <v>210</v>
      </c>
      <c r="AY3" s="149" t="s">
        <v>264</v>
      </c>
      <c r="AZ3" s="149" t="s">
        <v>216</v>
      </c>
      <c r="BA3" s="149" t="s">
        <v>217</v>
      </c>
      <c r="BB3" s="149" t="s">
        <v>218</v>
      </c>
      <c r="BC3" s="149" t="s">
        <v>219</v>
      </c>
      <c r="BD3" s="149" t="s">
        <v>220</v>
      </c>
      <c r="BE3" s="149" t="s">
        <v>221</v>
      </c>
      <c r="BF3" s="149" t="s">
        <v>267</v>
      </c>
      <c r="BG3" s="149" t="s">
        <v>222</v>
      </c>
      <c r="BH3" s="149" t="s">
        <v>223</v>
      </c>
      <c r="BI3" s="149"/>
      <c r="BJ3" s="105"/>
      <c r="BK3" s="147" t="s">
        <v>156</v>
      </c>
      <c r="BL3" s="147" t="s">
        <v>270</v>
      </c>
      <c r="BM3" s="149" t="s">
        <v>162</v>
      </c>
      <c r="BN3" s="149" t="s">
        <v>163</v>
      </c>
      <c r="BO3" s="149" t="s">
        <v>262</v>
      </c>
      <c r="BP3" s="149" t="s">
        <v>170</v>
      </c>
      <c r="BQ3" s="149" t="s">
        <v>171</v>
      </c>
      <c r="BR3" s="149" t="s">
        <v>174</v>
      </c>
      <c r="BS3" s="149" t="s">
        <v>268</v>
      </c>
      <c r="BT3" s="149" t="s">
        <v>224</v>
      </c>
      <c r="BU3" s="149" t="s">
        <v>269</v>
      </c>
      <c r="BV3" s="149" t="s">
        <v>225</v>
      </c>
      <c r="BW3" s="149"/>
      <c r="BX3" s="148"/>
      <c r="BY3" s="149" t="s">
        <v>157</v>
      </c>
      <c r="BZ3" s="149" t="s">
        <v>158</v>
      </c>
      <c r="CA3" s="149" t="s">
        <v>159</v>
      </c>
      <c r="CB3" s="149" t="s">
        <v>160</v>
      </c>
      <c r="CC3" s="149" t="s">
        <v>172</v>
      </c>
      <c r="CD3" s="149" t="s">
        <v>173</v>
      </c>
      <c r="CE3" s="149" t="s">
        <v>175</v>
      </c>
      <c r="CF3" s="149" t="s">
        <v>176</v>
      </c>
      <c r="CG3" s="149" t="s">
        <v>271</v>
      </c>
      <c r="CH3" s="149" t="s">
        <v>177</v>
      </c>
      <c r="CI3" s="149" t="s">
        <v>178</v>
      </c>
      <c r="CJ3" s="149" t="s">
        <v>179</v>
      </c>
      <c r="CK3" s="149" t="s">
        <v>181</v>
      </c>
      <c r="CL3" s="149" t="s">
        <v>185</v>
      </c>
      <c r="CM3" s="149" t="s">
        <v>187</v>
      </c>
      <c r="CN3" s="149" t="s">
        <v>232</v>
      </c>
      <c r="CO3" s="149" t="s">
        <v>189</v>
      </c>
      <c r="CP3" s="149" t="s">
        <v>190</v>
      </c>
      <c r="CQ3" s="149" t="s">
        <v>191</v>
      </c>
      <c r="CR3" s="149" t="s">
        <v>192</v>
      </c>
      <c r="CS3" s="149" t="s">
        <v>193</v>
      </c>
      <c r="CT3" s="149" t="s">
        <v>194</v>
      </c>
      <c r="CU3" s="149" t="s">
        <v>199</v>
      </c>
      <c r="CV3" s="149" t="s">
        <v>200</v>
      </c>
      <c r="CW3" s="149" t="s">
        <v>201</v>
      </c>
      <c r="CX3" s="149" t="s">
        <v>214</v>
      </c>
      <c r="CY3" s="81"/>
      <c r="EL3" s="90"/>
    </row>
    <row r="4" spans="1:142">
      <c r="A4" s="296">
        <f>список!A2</f>
        <v>1</v>
      </c>
      <c r="B4" s="163"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4"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4"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7"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7"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5"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7" t="str">
        <f>IF('Физическое развитие'!D4="","",IF('Физическое развитие'!D4&gt;1.5,"сформирован",IF('Физическое развитие'!D4&lt;0.5,"не сформирован", "в стадии формирования")))</f>
        <v/>
      </c>
      <c r="BA4" s="97" t="str">
        <f>IF('Физическое развитие'!E4="","",IF('Физическое развитие'!E4&gt;1.5,"сформирован",IF('Физическое развитие'!E4&lt;0.5,"не сформирован", "в стадии формирования")))</f>
        <v/>
      </c>
      <c r="BB4" s="97" t="str">
        <f>IF('Физическое развитие'!F4="","",IF('Физическое развитие'!F4&gt;1.5,"сформирован",IF('Физическое развитие'!F4&lt;0.5,"не сформирован", "в стадии формирования")))</f>
        <v/>
      </c>
      <c r="BC4" s="97" t="str">
        <f>IF('Физическое развитие'!G4="","",IF('Физическое развитие'!G4&gt;1.5,"сформирован",IF('Физическое развитие'!G4&lt;0.5,"не сформирован", "в стадии формирования")))</f>
        <v/>
      </c>
      <c r="BD4" s="97" t="str">
        <f>IF('Физическое развитие'!H4="","",IF('Физическое развитие'!H4&gt;1.5,"сформирован",IF('Физическое развитие'!H4&lt;0.5,"не сформирован", "в стадии формирования")))</f>
        <v/>
      </c>
      <c r="BE4" s="97" t="str">
        <f>IF('Физическое развитие'!I4="","",IF('Физическое развитие'!I4&gt;1.5,"сформирован",IF('Физическое развитие'!I4&lt;0.5,"не сформирован", "в стадии формирования")))</f>
        <v/>
      </c>
      <c r="BF4" s="97" t="str">
        <f>IF('Физическое развитие'!J4="","",IF('Физическое развитие'!J4&gt;1.5,"сформирован",IF('Физическое развитие'!J4&lt;0.5,"не сформирован", "в стадии формирования")))</f>
        <v/>
      </c>
      <c r="BG4" s="97" t="str">
        <f>IF('Физическое развитие'!K4="","",IF('Физическое развитие'!K4&gt;1.5,"сформирован",IF('Физическое развитие'!K4&lt;0.5,"не сформирован", "в стадии формирования")))</f>
        <v/>
      </c>
      <c r="BH4" s="97" t="str">
        <f>IF('Физическое развитие'!L4="","",IF('Физическое развитие'!L4&gt;1.5,"сформирован",IF('Физическое развитие'!L4&lt;0.5,"не сформирован", "в стадии формирования")))</f>
        <v/>
      </c>
      <c r="BI4" s="134"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4"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5"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4"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6">
        <f>список!A3</f>
        <v>2</v>
      </c>
      <c r="B5" s="163" t="str">
        <f>IF(список!B3="","",список!B3)</f>
        <v/>
      </c>
      <c r="C5" s="81" t="str">
        <f>IF(список!C3="","",список!C3)</f>
        <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4"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4"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7"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7"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5"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7" t="str">
        <f>IF('Физическое развитие'!D5="","",IF('Физическое развитие'!D5&gt;1.5,"сформирован",IF('Физическое развитие'!D5&lt;0.5,"не сформирован", "в стадии формирования")))</f>
        <v/>
      </c>
      <c r="BA5" s="97" t="str">
        <f>IF('Физическое развитие'!E5="","",IF('Физическое развитие'!E5&gt;1.5,"сформирован",IF('Физическое развитие'!E5&lt;0.5,"не сформирован", "в стадии формирования")))</f>
        <v/>
      </c>
      <c r="BB5" s="97" t="str">
        <f>IF('Физическое развитие'!F5="","",IF('Физическое развитие'!F5&gt;1.5,"сформирован",IF('Физическое развитие'!F5&lt;0.5,"не сформирован", "в стадии формирования")))</f>
        <v/>
      </c>
      <c r="BC5" s="97" t="str">
        <f>IF('Физическое развитие'!G5="","",IF('Физическое развитие'!G5&gt;1.5,"сформирован",IF('Физическое развитие'!G5&lt;0.5,"не сформирован", "в стадии формирования")))</f>
        <v/>
      </c>
      <c r="BD5" s="97" t="str">
        <f>IF('Физическое развитие'!H5="","",IF('Физическое развитие'!H5&gt;1.5,"сформирован",IF('Физическое развитие'!H5&lt;0.5,"не сформирован", "в стадии формирования")))</f>
        <v/>
      </c>
      <c r="BE5" s="97" t="str">
        <f>IF('Физическое развитие'!I5="","",IF('Физическое развитие'!I5&gt;1.5,"сформирован",IF('Физическое развитие'!I5&lt;0.5,"не сформирован", "в стадии формирования")))</f>
        <v/>
      </c>
      <c r="BF5" s="97" t="str">
        <f>IF('Физическое развитие'!J5="","",IF('Физическое развитие'!J5&gt;1.5,"сформирован",IF('Физическое развитие'!J5&lt;0.5,"не сформирован", "в стадии формирования")))</f>
        <v/>
      </c>
      <c r="BG5" s="97" t="str">
        <f>IF('Физическое развитие'!K5="","",IF('Физическое развитие'!K5&gt;1.5,"сформирован",IF('Физическое развитие'!K5&lt;0.5,"не сформирован", "в стадии формирования")))</f>
        <v/>
      </c>
      <c r="BH5" s="97" t="str">
        <f>IF('Физическое развитие'!L5="","",IF('Физическое развитие'!L5&gt;1.5,"сформирован",IF('Физическое развитие'!L5&lt;0.5,"не сформирован", "в стадии формирования")))</f>
        <v/>
      </c>
      <c r="BI5" s="134"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4"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5"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4"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6">
        <f>список!A4</f>
        <v>3</v>
      </c>
      <c r="B6" s="163" t="str">
        <f>IF(список!B4="","",список!B4)</f>
        <v/>
      </c>
      <c r="C6" s="81" t="str">
        <f>IF(список!C4="","",список!C4)</f>
        <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4"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4"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7"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7"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5"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7" t="str">
        <f>IF('Физическое развитие'!D6="","",IF('Физическое развитие'!D6&gt;1.5,"сформирован",IF('Физическое развитие'!D6&lt;0.5,"не сформирован", "в стадии формирования")))</f>
        <v/>
      </c>
      <c r="BA6" s="97" t="str">
        <f>IF('Физическое развитие'!E6="","",IF('Физическое развитие'!E6&gt;1.5,"сформирован",IF('Физическое развитие'!E6&lt;0.5,"не сформирован", "в стадии формирования")))</f>
        <v/>
      </c>
      <c r="BB6" s="97" t="str">
        <f>IF('Физическое развитие'!F6="","",IF('Физическое развитие'!F6&gt;1.5,"сформирован",IF('Физическое развитие'!F6&lt;0.5,"не сформирован", "в стадии формирования")))</f>
        <v/>
      </c>
      <c r="BC6" s="97" t="str">
        <f>IF('Физическое развитие'!G6="","",IF('Физическое развитие'!G6&gt;1.5,"сформирован",IF('Физическое развитие'!G6&lt;0.5,"не сформирован", "в стадии формирования")))</f>
        <v/>
      </c>
      <c r="BD6" s="97" t="str">
        <f>IF('Физическое развитие'!H6="","",IF('Физическое развитие'!H6&gt;1.5,"сформирован",IF('Физическое развитие'!H6&lt;0.5,"не сформирован", "в стадии формирования")))</f>
        <v/>
      </c>
      <c r="BE6" s="97" t="str">
        <f>IF('Физическое развитие'!I6="","",IF('Физическое развитие'!I6&gt;1.5,"сформирован",IF('Физическое развитие'!I6&lt;0.5,"не сформирован", "в стадии формирования")))</f>
        <v/>
      </c>
      <c r="BF6" s="97" t="str">
        <f>IF('Физическое развитие'!J6="","",IF('Физическое развитие'!J6&gt;1.5,"сформирован",IF('Физическое развитие'!J6&lt;0.5,"не сформирован", "в стадии формирования")))</f>
        <v/>
      </c>
      <c r="BG6" s="97" t="str">
        <f>IF('Физическое развитие'!K6="","",IF('Физическое развитие'!K6&gt;1.5,"сформирован",IF('Физическое развитие'!K6&lt;0.5,"не сформирован", "в стадии формирования")))</f>
        <v/>
      </c>
      <c r="BH6" s="97" t="str">
        <f>IF('Физическое развитие'!L6="","",IF('Физическое развитие'!L6&gt;1.5,"сформирован",IF('Физическое развитие'!L6&lt;0.5,"не сформирован", "в стадии формирования")))</f>
        <v/>
      </c>
      <c r="BI6" s="134"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4"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5"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4"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6">
        <f>список!A5</f>
        <v>4</v>
      </c>
      <c r="B7" s="163" t="str">
        <f>IF(список!B5="","",список!B5)</f>
        <v/>
      </c>
      <c r="C7" s="81" t="str">
        <f>IF(список!C5="","",список!C5)</f>
        <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4"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4"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7"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7"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5"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7" t="str">
        <f>IF('Физическое развитие'!D7="","",IF('Физическое развитие'!D7&gt;1.5,"сформирован",IF('Физическое развитие'!D7&lt;0.5,"не сформирован", "в стадии формирования")))</f>
        <v/>
      </c>
      <c r="BA7" s="97" t="str">
        <f>IF('Физическое развитие'!E7="","",IF('Физическое развитие'!E7&gt;1.5,"сформирован",IF('Физическое развитие'!E7&lt;0.5,"не сформирован", "в стадии формирования")))</f>
        <v/>
      </c>
      <c r="BB7" s="97" t="str">
        <f>IF('Физическое развитие'!F7="","",IF('Физическое развитие'!F7&gt;1.5,"сформирован",IF('Физическое развитие'!F7&lt;0.5,"не сформирован", "в стадии формирования")))</f>
        <v/>
      </c>
      <c r="BC7" s="97" t="str">
        <f>IF('Физическое развитие'!G7="","",IF('Физическое развитие'!G7&gt;1.5,"сформирован",IF('Физическое развитие'!G7&lt;0.5,"не сформирован", "в стадии формирования")))</f>
        <v/>
      </c>
      <c r="BD7" s="97" t="str">
        <f>IF('Физическое развитие'!H7="","",IF('Физическое развитие'!H7&gt;1.5,"сформирован",IF('Физическое развитие'!H7&lt;0.5,"не сформирован", "в стадии формирования")))</f>
        <v/>
      </c>
      <c r="BE7" s="97" t="str">
        <f>IF('Физическое развитие'!I7="","",IF('Физическое развитие'!I7&gt;1.5,"сформирован",IF('Физическое развитие'!I7&lt;0.5,"не сформирован", "в стадии формирования")))</f>
        <v/>
      </c>
      <c r="BF7" s="97" t="str">
        <f>IF('Физическое развитие'!J7="","",IF('Физическое развитие'!J7&gt;1.5,"сформирован",IF('Физическое развитие'!J7&lt;0.5,"не сформирован", "в стадии формирования")))</f>
        <v/>
      </c>
      <c r="BG7" s="97" t="str">
        <f>IF('Физическое развитие'!K7="","",IF('Физическое развитие'!K7&gt;1.5,"сформирован",IF('Физическое развитие'!K7&lt;0.5,"не сформирован", "в стадии формирования")))</f>
        <v/>
      </c>
      <c r="BH7" s="97" t="str">
        <f>IF('Физическое развитие'!L7="","",IF('Физическое развитие'!L7&gt;1.5,"сформирован",IF('Физическое развитие'!L7&lt;0.5,"не сформирован", "в стадии формирования")))</f>
        <v/>
      </c>
      <c r="BI7" s="134"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4"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5"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4"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6">
        <f>список!A6</f>
        <v>5</v>
      </c>
      <c r="B8" s="163" t="str">
        <f>IF(список!B6="","",список!B6)</f>
        <v/>
      </c>
      <c r="C8" s="81" t="str">
        <f>IF(список!C6="","",список!C6)</f>
        <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4"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4"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7"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7"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5"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7" t="str">
        <f>IF('Физическое развитие'!D8="","",IF('Физическое развитие'!D8&gt;1.5,"сформирован",IF('Физическое развитие'!D8&lt;0.5,"не сформирован", "в стадии формирования")))</f>
        <v/>
      </c>
      <c r="BA8" s="97" t="str">
        <f>IF('Физическое развитие'!E8="","",IF('Физическое развитие'!E8&gt;1.5,"сформирован",IF('Физическое развитие'!E8&lt;0.5,"не сформирован", "в стадии формирования")))</f>
        <v/>
      </c>
      <c r="BB8" s="97" t="str">
        <f>IF('Физическое развитие'!F8="","",IF('Физическое развитие'!F8&gt;1.5,"сформирован",IF('Физическое развитие'!F8&lt;0.5,"не сформирован", "в стадии формирования")))</f>
        <v/>
      </c>
      <c r="BC8" s="97" t="str">
        <f>IF('Физическое развитие'!G8="","",IF('Физическое развитие'!G8&gt;1.5,"сформирован",IF('Физическое развитие'!G8&lt;0.5,"не сформирован", "в стадии формирования")))</f>
        <v/>
      </c>
      <c r="BD8" s="97" t="str">
        <f>IF('Физическое развитие'!H8="","",IF('Физическое развитие'!H8&gt;1.5,"сформирован",IF('Физическое развитие'!H8&lt;0.5,"не сформирован", "в стадии формирования")))</f>
        <v/>
      </c>
      <c r="BE8" s="97" t="str">
        <f>IF('Физическое развитие'!I8="","",IF('Физическое развитие'!I8&gt;1.5,"сформирован",IF('Физическое развитие'!I8&lt;0.5,"не сформирован", "в стадии формирования")))</f>
        <v/>
      </c>
      <c r="BF8" s="97" t="str">
        <f>IF('Физическое развитие'!J8="","",IF('Физическое развитие'!J8&gt;1.5,"сформирован",IF('Физическое развитие'!J8&lt;0.5,"не сформирован", "в стадии формирования")))</f>
        <v/>
      </c>
      <c r="BG8" s="97" t="str">
        <f>IF('Физическое развитие'!K8="","",IF('Физическое развитие'!K8&gt;1.5,"сформирован",IF('Физическое развитие'!K8&lt;0.5,"не сформирован", "в стадии формирования")))</f>
        <v/>
      </c>
      <c r="BH8" s="97" t="str">
        <f>IF('Физическое развитие'!L8="","",IF('Физическое развитие'!L8&gt;1.5,"сформирован",IF('Физическое развитие'!L8&lt;0.5,"не сформирован", "в стадии формирования")))</f>
        <v/>
      </c>
      <c r="BI8" s="134"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4"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5"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4"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6">
        <f>список!A7</f>
        <v>6</v>
      </c>
      <c r="B9" s="163" t="str">
        <f>IF(список!B7="","",список!B7)</f>
        <v/>
      </c>
      <c r="C9" s="81" t="str">
        <f>IF(список!C7="","",список!C7)</f>
        <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4"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4"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7"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7"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5"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7" t="str">
        <f>IF('Физическое развитие'!D9="","",IF('Физическое развитие'!D9&gt;1.5,"сформирован",IF('Физическое развитие'!D9&lt;0.5,"не сформирован", "в стадии формирования")))</f>
        <v/>
      </c>
      <c r="BA9" s="97" t="str">
        <f>IF('Физическое развитие'!E9="","",IF('Физическое развитие'!E9&gt;1.5,"сформирован",IF('Физическое развитие'!E9&lt;0.5,"не сформирован", "в стадии формирования")))</f>
        <v/>
      </c>
      <c r="BB9" s="97" t="str">
        <f>IF('Физическое развитие'!F9="","",IF('Физическое развитие'!F9&gt;1.5,"сформирован",IF('Физическое развитие'!F9&lt;0.5,"не сформирован", "в стадии формирования")))</f>
        <v/>
      </c>
      <c r="BC9" s="97" t="str">
        <f>IF('Физическое развитие'!G9="","",IF('Физическое развитие'!G9&gt;1.5,"сформирован",IF('Физическое развитие'!G9&lt;0.5,"не сформирован", "в стадии формирования")))</f>
        <v/>
      </c>
      <c r="BD9" s="97" t="str">
        <f>IF('Физическое развитие'!H9="","",IF('Физическое развитие'!H9&gt;1.5,"сформирован",IF('Физическое развитие'!H9&lt;0.5,"не сформирован", "в стадии формирования")))</f>
        <v/>
      </c>
      <c r="BE9" s="97" t="str">
        <f>IF('Физическое развитие'!I9="","",IF('Физическое развитие'!I9&gt;1.5,"сформирован",IF('Физическое развитие'!I9&lt;0.5,"не сформирован", "в стадии формирования")))</f>
        <v/>
      </c>
      <c r="BF9" s="97" t="str">
        <f>IF('Физическое развитие'!J9="","",IF('Физическое развитие'!J9&gt;1.5,"сформирован",IF('Физическое развитие'!J9&lt;0.5,"не сформирован", "в стадии формирования")))</f>
        <v/>
      </c>
      <c r="BG9" s="97" t="str">
        <f>IF('Физическое развитие'!K9="","",IF('Физическое развитие'!K9&gt;1.5,"сформирован",IF('Физическое развитие'!K9&lt;0.5,"не сформирован", "в стадии формирования")))</f>
        <v/>
      </c>
      <c r="BH9" s="97" t="str">
        <f>IF('Физическое развитие'!L9="","",IF('Физическое развитие'!L9&gt;1.5,"сформирован",IF('Физическое развитие'!L9&lt;0.5,"не сформирован", "в стадии формирования")))</f>
        <v/>
      </c>
      <c r="BI9" s="134"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4"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5"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4"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6">
        <f>список!A8</f>
        <v>7</v>
      </c>
      <c r="B10" s="163" t="str">
        <f>IF(список!B8="","",список!B8)</f>
        <v/>
      </c>
      <c r="C10" s="81" t="str">
        <f>IF(список!C8="","",список!C8)</f>
        <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4"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4"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7"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7"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5"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7" t="str">
        <f>IF('Физическое развитие'!D10="","",IF('Физическое развитие'!D10&gt;1.5,"сформирован",IF('Физическое развитие'!D10&lt;0.5,"не сформирован", "в стадии формирования")))</f>
        <v/>
      </c>
      <c r="BA10" s="97" t="str">
        <f>IF('Физическое развитие'!E10="","",IF('Физическое развитие'!E10&gt;1.5,"сформирован",IF('Физическое развитие'!E10&lt;0.5,"не сформирован", "в стадии формирования")))</f>
        <v/>
      </c>
      <c r="BB10" s="97" t="str">
        <f>IF('Физическое развитие'!F10="","",IF('Физическое развитие'!F10&gt;1.5,"сформирован",IF('Физическое развитие'!F10&lt;0.5,"не сформирован", "в стадии формирования")))</f>
        <v/>
      </c>
      <c r="BC10" s="97" t="str">
        <f>IF('Физическое развитие'!G10="","",IF('Физическое развитие'!G10&gt;1.5,"сформирован",IF('Физическое развитие'!G10&lt;0.5,"не сформирован", "в стадии формирования")))</f>
        <v/>
      </c>
      <c r="BD10" s="97" t="str">
        <f>IF('Физическое развитие'!H10="","",IF('Физическое развитие'!H10&gt;1.5,"сформирован",IF('Физическое развитие'!H10&lt;0.5,"не сформирован", "в стадии формирования")))</f>
        <v/>
      </c>
      <c r="BE10" s="97" t="str">
        <f>IF('Физическое развитие'!I10="","",IF('Физическое развитие'!I10&gt;1.5,"сформирован",IF('Физическое развитие'!I10&lt;0.5,"не сформирован", "в стадии формирования")))</f>
        <v/>
      </c>
      <c r="BF10" s="97" t="str">
        <f>IF('Физическое развитие'!J10="","",IF('Физическое развитие'!J10&gt;1.5,"сформирован",IF('Физическое развитие'!J10&lt;0.5,"не сформирован", "в стадии формирования")))</f>
        <v/>
      </c>
      <c r="BG10" s="97" t="str">
        <f>IF('Физическое развитие'!K10="","",IF('Физическое развитие'!K10&gt;1.5,"сформирован",IF('Физическое развитие'!K10&lt;0.5,"не сформирован", "в стадии формирования")))</f>
        <v/>
      </c>
      <c r="BH10" s="97" t="str">
        <f>IF('Физическое развитие'!L10="","",IF('Физическое развитие'!L10&gt;1.5,"сформирован",IF('Физическое развитие'!L10&lt;0.5,"не сформирован", "в стадии формирования")))</f>
        <v/>
      </c>
      <c r="BI10" s="134"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4"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5"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4"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6">
        <f>список!A9</f>
        <v>8</v>
      </c>
      <c r="B11" s="163" t="str">
        <f>IF(список!B9="","",список!B9)</f>
        <v/>
      </c>
      <c r="C11" s="81" t="str">
        <f>IF(список!C9="","",список!C9)</f>
        <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4"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4"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7"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7"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5"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7" t="str">
        <f>IF('Физическое развитие'!D11="","",IF('Физическое развитие'!D11&gt;1.5,"сформирован",IF('Физическое развитие'!D11&lt;0.5,"не сформирован", "в стадии формирования")))</f>
        <v/>
      </c>
      <c r="BA11" s="97" t="str">
        <f>IF('Физическое развитие'!E11="","",IF('Физическое развитие'!E11&gt;1.5,"сформирован",IF('Физическое развитие'!E11&lt;0.5,"не сформирован", "в стадии формирования")))</f>
        <v/>
      </c>
      <c r="BB11" s="97" t="str">
        <f>IF('Физическое развитие'!F11="","",IF('Физическое развитие'!F11&gt;1.5,"сформирован",IF('Физическое развитие'!F11&lt;0.5,"не сформирован", "в стадии формирования")))</f>
        <v/>
      </c>
      <c r="BC11" s="97" t="str">
        <f>IF('Физическое развитие'!G11="","",IF('Физическое развитие'!G11&gt;1.5,"сформирован",IF('Физическое развитие'!G11&lt;0.5,"не сформирован", "в стадии формирования")))</f>
        <v/>
      </c>
      <c r="BD11" s="97" t="str">
        <f>IF('Физическое развитие'!H11="","",IF('Физическое развитие'!H11&gt;1.5,"сформирован",IF('Физическое развитие'!H11&lt;0.5,"не сформирован", "в стадии формирования")))</f>
        <v/>
      </c>
      <c r="BE11" s="97" t="str">
        <f>IF('Физическое развитие'!I11="","",IF('Физическое развитие'!I11&gt;1.5,"сформирован",IF('Физическое развитие'!I11&lt;0.5,"не сформирован", "в стадии формирования")))</f>
        <v/>
      </c>
      <c r="BF11" s="97" t="str">
        <f>IF('Физическое развитие'!J11="","",IF('Физическое развитие'!J11&gt;1.5,"сформирован",IF('Физическое развитие'!J11&lt;0.5,"не сформирован", "в стадии формирования")))</f>
        <v/>
      </c>
      <c r="BG11" s="97" t="str">
        <f>IF('Физическое развитие'!K11="","",IF('Физическое развитие'!K11&gt;1.5,"сформирован",IF('Физическое развитие'!K11&lt;0.5,"не сформирован", "в стадии формирования")))</f>
        <v/>
      </c>
      <c r="BH11" s="97" t="str">
        <f>IF('Физическое развитие'!L11="","",IF('Физическое развитие'!L11&gt;1.5,"сформирован",IF('Физическое развитие'!L11&lt;0.5,"не сформирован", "в стадии формирования")))</f>
        <v/>
      </c>
      <c r="BI11" s="134"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4"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5"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4"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6">
        <f>список!A10</f>
        <v>9</v>
      </c>
      <c r="B12" s="163" t="str">
        <f>IF(список!B10="","",список!B10)</f>
        <v/>
      </c>
      <c r="C12" s="81" t="str">
        <f>IF(список!C10="","",список!C10)</f>
        <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4"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4"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7"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7"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5"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7" t="str">
        <f>IF('Физическое развитие'!D12="","",IF('Физическое развитие'!D12&gt;1.5,"сформирован",IF('Физическое развитие'!D12&lt;0.5,"не сформирован", "в стадии формирования")))</f>
        <v/>
      </c>
      <c r="BA12" s="97" t="str">
        <f>IF('Физическое развитие'!E12="","",IF('Физическое развитие'!E12&gt;1.5,"сформирован",IF('Физическое развитие'!E12&lt;0.5,"не сформирован", "в стадии формирования")))</f>
        <v/>
      </c>
      <c r="BB12" s="97" t="str">
        <f>IF('Физическое развитие'!F12="","",IF('Физическое развитие'!F12&gt;1.5,"сформирован",IF('Физическое развитие'!F12&lt;0.5,"не сформирован", "в стадии формирования")))</f>
        <v/>
      </c>
      <c r="BC12" s="97" t="str">
        <f>IF('Физическое развитие'!G12="","",IF('Физическое развитие'!G12&gt;1.5,"сформирован",IF('Физическое развитие'!G12&lt;0.5,"не сформирован", "в стадии формирования")))</f>
        <v/>
      </c>
      <c r="BD12" s="97" t="str">
        <f>IF('Физическое развитие'!H12="","",IF('Физическое развитие'!H12&gt;1.5,"сформирован",IF('Физическое развитие'!H12&lt;0.5,"не сформирован", "в стадии формирования")))</f>
        <v/>
      </c>
      <c r="BE12" s="97" t="str">
        <f>IF('Физическое развитие'!I12="","",IF('Физическое развитие'!I12&gt;1.5,"сформирован",IF('Физическое развитие'!I12&lt;0.5,"не сформирован", "в стадии формирования")))</f>
        <v/>
      </c>
      <c r="BF12" s="97" t="str">
        <f>IF('Физическое развитие'!J12="","",IF('Физическое развитие'!J12&gt;1.5,"сформирован",IF('Физическое развитие'!J12&lt;0.5,"не сформирован", "в стадии формирования")))</f>
        <v/>
      </c>
      <c r="BG12" s="97" t="str">
        <f>IF('Физическое развитие'!K12="","",IF('Физическое развитие'!K12&gt;1.5,"сформирован",IF('Физическое развитие'!K12&lt;0.5,"не сформирован", "в стадии формирования")))</f>
        <v/>
      </c>
      <c r="BH12" s="97" t="str">
        <f>IF('Физическое развитие'!L12="","",IF('Физическое развитие'!L12&gt;1.5,"сформирован",IF('Физическое развитие'!L12&lt;0.5,"не сформирован", "в стадии формирования")))</f>
        <v/>
      </c>
      <c r="BI12" s="134"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4"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5"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4"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6">
        <f>список!A11</f>
        <v>10</v>
      </c>
      <c r="B13" s="163" t="str">
        <f>IF(список!B11="","",список!B11)</f>
        <v/>
      </c>
      <c r="C13" s="81" t="str">
        <f>IF(список!C11="","",список!C11)</f>
        <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4"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4"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7"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7"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5"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7" t="str">
        <f>IF('Физическое развитие'!D13="","",IF('Физическое развитие'!D13&gt;1.5,"сформирован",IF('Физическое развитие'!D13&lt;0.5,"не сформирован", "в стадии формирования")))</f>
        <v/>
      </c>
      <c r="BA13" s="97" t="str">
        <f>IF('Физическое развитие'!E13="","",IF('Физическое развитие'!E13&gt;1.5,"сформирован",IF('Физическое развитие'!E13&lt;0.5,"не сформирован", "в стадии формирования")))</f>
        <v/>
      </c>
      <c r="BB13" s="97" t="str">
        <f>IF('Физическое развитие'!F13="","",IF('Физическое развитие'!F13&gt;1.5,"сформирован",IF('Физическое развитие'!F13&lt;0.5,"не сформирован", "в стадии формирования")))</f>
        <v/>
      </c>
      <c r="BC13" s="97" t="str">
        <f>IF('Физическое развитие'!G13="","",IF('Физическое развитие'!G13&gt;1.5,"сформирован",IF('Физическое развитие'!G13&lt;0.5,"не сформирован", "в стадии формирования")))</f>
        <v/>
      </c>
      <c r="BD13" s="97" t="str">
        <f>IF('Физическое развитие'!H13="","",IF('Физическое развитие'!H13&gt;1.5,"сформирован",IF('Физическое развитие'!H13&lt;0.5,"не сформирован", "в стадии формирования")))</f>
        <v/>
      </c>
      <c r="BE13" s="97" t="str">
        <f>IF('Физическое развитие'!I13="","",IF('Физическое развитие'!I13&gt;1.5,"сформирован",IF('Физическое развитие'!I13&lt;0.5,"не сформирован", "в стадии формирования")))</f>
        <v/>
      </c>
      <c r="BF13" s="97" t="str">
        <f>IF('Физическое развитие'!J13="","",IF('Физическое развитие'!J13&gt;1.5,"сформирован",IF('Физическое развитие'!J13&lt;0.5,"не сформирован", "в стадии формирования")))</f>
        <v/>
      </c>
      <c r="BG13" s="97" t="str">
        <f>IF('Физическое развитие'!K13="","",IF('Физическое развитие'!K13&gt;1.5,"сформирован",IF('Физическое развитие'!K13&lt;0.5,"не сформирован", "в стадии формирования")))</f>
        <v/>
      </c>
      <c r="BH13" s="97" t="str">
        <f>IF('Физическое развитие'!L13="","",IF('Физическое развитие'!L13&gt;1.5,"сформирован",IF('Физическое развитие'!L13&lt;0.5,"не сформирован", "в стадии формирования")))</f>
        <v/>
      </c>
      <c r="BI13" s="134"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4"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5"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4"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6">
        <f>список!A12</f>
        <v>11</v>
      </c>
      <c r="B14" s="163" t="str">
        <f>IF(список!B12="","",список!B12)</f>
        <v/>
      </c>
      <c r="C14" s="81" t="str">
        <f>IF(список!C12="","",список!C12)</f>
        <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4"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4"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7"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7"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5"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7" t="str">
        <f>IF('Физическое развитие'!D14="","",IF('Физическое развитие'!D14&gt;1.5,"сформирован",IF('Физическое развитие'!D14&lt;0.5,"не сформирован", "в стадии формирования")))</f>
        <v/>
      </c>
      <c r="BA14" s="97" t="str">
        <f>IF('Физическое развитие'!E14="","",IF('Физическое развитие'!E14&gt;1.5,"сформирован",IF('Физическое развитие'!E14&lt;0.5,"не сформирован", "в стадии формирования")))</f>
        <v/>
      </c>
      <c r="BB14" s="97" t="str">
        <f>IF('Физическое развитие'!F14="","",IF('Физическое развитие'!F14&gt;1.5,"сформирован",IF('Физическое развитие'!F14&lt;0.5,"не сформирован", "в стадии формирования")))</f>
        <v/>
      </c>
      <c r="BC14" s="97" t="str">
        <f>IF('Физическое развитие'!G14="","",IF('Физическое развитие'!G14&gt;1.5,"сформирован",IF('Физическое развитие'!G14&lt;0.5,"не сформирован", "в стадии формирования")))</f>
        <v/>
      </c>
      <c r="BD14" s="97" t="str">
        <f>IF('Физическое развитие'!H14="","",IF('Физическое развитие'!H14&gt;1.5,"сформирован",IF('Физическое развитие'!H14&lt;0.5,"не сформирован", "в стадии формирования")))</f>
        <v/>
      </c>
      <c r="BE14" s="97" t="str">
        <f>IF('Физическое развитие'!I14="","",IF('Физическое развитие'!I14&gt;1.5,"сформирован",IF('Физическое развитие'!I14&lt;0.5,"не сформирован", "в стадии формирования")))</f>
        <v/>
      </c>
      <c r="BF14" s="97" t="str">
        <f>IF('Физическое развитие'!J14="","",IF('Физическое развитие'!J14&gt;1.5,"сформирован",IF('Физическое развитие'!J14&lt;0.5,"не сформирован", "в стадии формирования")))</f>
        <v/>
      </c>
      <c r="BG14" s="97" t="str">
        <f>IF('Физическое развитие'!K14="","",IF('Физическое развитие'!K14&gt;1.5,"сформирован",IF('Физическое развитие'!K14&lt;0.5,"не сформирован", "в стадии формирования")))</f>
        <v/>
      </c>
      <c r="BH14" s="97" t="str">
        <f>IF('Физическое развитие'!L14="","",IF('Физическое развитие'!L14&gt;1.5,"сформирован",IF('Физическое развитие'!L14&lt;0.5,"не сформирован", "в стадии формирования")))</f>
        <v/>
      </c>
      <c r="BI14" s="134"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4"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5"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4"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6">
        <f>список!A13</f>
        <v>12</v>
      </c>
      <c r="B15" s="163" t="str">
        <f>IF(список!B13="","",список!B13)</f>
        <v/>
      </c>
      <c r="C15" s="81" t="str">
        <f>IF(список!C13="","",список!C13)</f>
        <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4"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4"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7"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7"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5"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7" t="str">
        <f>IF('Физическое развитие'!D15="","",IF('Физическое развитие'!D15&gt;1.5,"сформирован",IF('Физическое развитие'!D15&lt;0.5,"не сформирован", "в стадии формирования")))</f>
        <v/>
      </c>
      <c r="BA15" s="97" t="str">
        <f>IF('Физическое развитие'!E15="","",IF('Физическое развитие'!E15&gt;1.5,"сформирован",IF('Физическое развитие'!E15&lt;0.5,"не сформирован", "в стадии формирования")))</f>
        <v/>
      </c>
      <c r="BB15" s="97" t="str">
        <f>IF('Физическое развитие'!F15="","",IF('Физическое развитие'!F15&gt;1.5,"сформирован",IF('Физическое развитие'!F15&lt;0.5,"не сформирован", "в стадии формирования")))</f>
        <v/>
      </c>
      <c r="BC15" s="97" t="str">
        <f>IF('Физическое развитие'!G15="","",IF('Физическое развитие'!G15&gt;1.5,"сформирован",IF('Физическое развитие'!G15&lt;0.5,"не сформирован", "в стадии формирования")))</f>
        <v/>
      </c>
      <c r="BD15" s="97" t="str">
        <f>IF('Физическое развитие'!H15="","",IF('Физическое развитие'!H15&gt;1.5,"сформирован",IF('Физическое развитие'!H15&lt;0.5,"не сформирован", "в стадии формирования")))</f>
        <v/>
      </c>
      <c r="BE15" s="97" t="str">
        <f>IF('Физическое развитие'!I15="","",IF('Физическое развитие'!I15&gt;1.5,"сформирован",IF('Физическое развитие'!I15&lt;0.5,"не сформирован", "в стадии формирования")))</f>
        <v/>
      </c>
      <c r="BF15" s="97" t="str">
        <f>IF('Физическое развитие'!J15="","",IF('Физическое развитие'!J15&gt;1.5,"сформирован",IF('Физическое развитие'!J15&lt;0.5,"не сформирован", "в стадии формирования")))</f>
        <v/>
      </c>
      <c r="BG15" s="97" t="str">
        <f>IF('Физическое развитие'!K15="","",IF('Физическое развитие'!K15&gt;1.5,"сформирован",IF('Физическое развитие'!K15&lt;0.5,"не сформирован", "в стадии формирования")))</f>
        <v/>
      </c>
      <c r="BH15" s="97" t="str">
        <f>IF('Физическое развитие'!L15="","",IF('Физическое развитие'!L15&gt;1.5,"сформирован",IF('Физическое развитие'!L15&lt;0.5,"не сформирован", "в стадии формирования")))</f>
        <v/>
      </c>
      <c r="BI15" s="134"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4"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5"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4"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6">
        <f>список!A14</f>
        <v>13</v>
      </c>
      <c r="B16" s="163" t="str">
        <f>IF(список!B14="","",список!B14)</f>
        <v/>
      </c>
      <c r="C16" s="81" t="str">
        <f>IF(список!C14="","",список!C14)</f>
        <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4"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4"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7"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7"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5"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7" t="str">
        <f>IF('Физическое развитие'!D16="","",IF('Физическое развитие'!D16&gt;1.5,"сформирован",IF('Физическое развитие'!D16&lt;0.5,"не сформирован", "в стадии формирования")))</f>
        <v/>
      </c>
      <c r="BA16" s="97" t="str">
        <f>IF('Физическое развитие'!E16="","",IF('Физическое развитие'!E16&gt;1.5,"сформирован",IF('Физическое развитие'!E16&lt;0.5,"не сформирован", "в стадии формирования")))</f>
        <v/>
      </c>
      <c r="BB16" s="97" t="str">
        <f>IF('Физическое развитие'!F16="","",IF('Физическое развитие'!F16&gt;1.5,"сформирован",IF('Физическое развитие'!F16&lt;0.5,"не сформирован", "в стадии формирования")))</f>
        <v/>
      </c>
      <c r="BC16" s="97" t="str">
        <f>IF('Физическое развитие'!G16="","",IF('Физическое развитие'!G16&gt;1.5,"сформирован",IF('Физическое развитие'!G16&lt;0.5,"не сформирован", "в стадии формирования")))</f>
        <v/>
      </c>
      <c r="BD16" s="97" t="str">
        <f>IF('Физическое развитие'!H16="","",IF('Физическое развитие'!H16&gt;1.5,"сформирован",IF('Физическое развитие'!H16&lt;0.5,"не сформирован", "в стадии формирования")))</f>
        <v/>
      </c>
      <c r="BE16" s="97" t="str">
        <f>IF('Физическое развитие'!I16="","",IF('Физическое развитие'!I16&gt;1.5,"сформирован",IF('Физическое развитие'!I16&lt;0.5,"не сформирован", "в стадии формирования")))</f>
        <v/>
      </c>
      <c r="BF16" s="97" t="str">
        <f>IF('Физическое развитие'!J16="","",IF('Физическое развитие'!J16&gt;1.5,"сформирован",IF('Физическое развитие'!J16&lt;0.5,"не сформирован", "в стадии формирования")))</f>
        <v/>
      </c>
      <c r="BG16" s="97" t="str">
        <f>IF('Физическое развитие'!K16="","",IF('Физическое развитие'!K16&gt;1.5,"сформирован",IF('Физическое развитие'!K16&lt;0.5,"не сформирован", "в стадии формирования")))</f>
        <v/>
      </c>
      <c r="BH16" s="97" t="str">
        <f>IF('Физическое развитие'!L16="","",IF('Физическое развитие'!L16&gt;1.5,"сформирован",IF('Физическое развитие'!L16&lt;0.5,"не сформирован", "в стадии формирования")))</f>
        <v/>
      </c>
      <c r="BI16" s="134"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4"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5"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4"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6">
        <f>список!A15</f>
        <v>14</v>
      </c>
      <c r="B17" s="163" t="str">
        <f>IF(список!B15="","",список!B15)</f>
        <v/>
      </c>
      <c r="C17" s="81" t="str">
        <f>IF(список!C15="","",список!C15)</f>
        <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4"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4"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7"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7"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5"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7" t="str">
        <f>IF('Физическое развитие'!D17="","",IF('Физическое развитие'!D17&gt;1.5,"сформирован",IF('Физическое развитие'!D17&lt;0.5,"не сформирован", "в стадии формирования")))</f>
        <v/>
      </c>
      <c r="BA17" s="97" t="str">
        <f>IF('Физическое развитие'!E17="","",IF('Физическое развитие'!E17&gt;1.5,"сформирован",IF('Физическое развитие'!E17&lt;0.5,"не сформирован", "в стадии формирования")))</f>
        <v/>
      </c>
      <c r="BB17" s="97" t="str">
        <f>IF('Физическое развитие'!F17="","",IF('Физическое развитие'!F17&gt;1.5,"сформирован",IF('Физическое развитие'!F17&lt;0.5,"не сформирован", "в стадии формирования")))</f>
        <v/>
      </c>
      <c r="BC17" s="97" t="str">
        <f>IF('Физическое развитие'!G17="","",IF('Физическое развитие'!G17&gt;1.5,"сформирован",IF('Физическое развитие'!G17&lt;0.5,"не сформирован", "в стадии формирования")))</f>
        <v/>
      </c>
      <c r="BD17" s="97" t="str">
        <f>IF('Физическое развитие'!H17="","",IF('Физическое развитие'!H17&gt;1.5,"сформирован",IF('Физическое развитие'!H17&lt;0.5,"не сформирован", "в стадии формирования")))</f>
        <v/>
      </c>
      <c r="BE17" s="97" t="str">
        <f>IF('Физическое развитие'!I17="","",IF('Физическое развитие'!I17&gt;1.5,"сформирован",IF('Физическое развитие'!I17&lt;0.5,"не сформирован", "в стадии формирования")))</f>
        <v/>
      </c>
      <c r="BF17" s="97" t="str">
        <f>IF('Физическое развитие'!J17="","",IF('Физическое развитие'!J17&gt;1.5,"сформирован",IF('Физическое развитие'!J17&lt;0.5,"не сформирован", "в стадии формирования")))</f>
        <v/>
      </c>
      <c r="BG17" s="97" t="str">
        <f>IF('Физическое развитие'!K17="","",IF('Физическое развитие'!K17&gt;1.5,"сформирован",IF('Физическое развитие'!K17&lt;0.5,"не сформирован", "в стадии формирования")))</f>
        <v/>
      </c>
      <c r="BH17" s="97" t="str">
        <f>IF('Физическое развитие'!L17="","",IF('Физическое развитие'!L17&gt;1.5,"сформирован",IF('Физическое развитие'!L17&lt;0.5,"не сформирован", "в стадии формирования")))</f>
        <v/>
      </c>
      <c r="BI17" s="134"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4"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5"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4"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6">
        <f>список!A16</f>
        <v>15</v>
      </c>
      <c r="B18" s="163" t="str">
        <f>IF(список!B16="","",список!B16)</f>
        <v/>
      </c>
      <c r="C18" s="81" t="str">
        <f>IF(список!C16="","",список!C16)</f>
        <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4"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4"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7"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7"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5"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7" t="str">
        <f>IF('Физическое развитие'!D18="","",IF('Физическое развитие'!D18&gt;1.5,"сформирован",IF('Физическое развитие'!D18&lt;0.5,"не сформирован", "в стадии формирования")))</f>
        <v/>
      </c>
      <c r="BA18" s="97" t="str">
        <f>IF('Физическое развитие'!E18="","",IF('Физическое развитие'!E18&gt;1.5,"сформирован",IF('Физическое развитие'!E18&lt;0.5,"не сформирован", "в стадии формирования")))</f>
        <v/>
      </c>
      <c r="BB18" s="97" t="str">
        <f>IF('Физическое развитие'!F18="","",IF('Физическое развитие'!F18&gt;1.5,"сформирован",IF('Физическое развитие'!F18&lt;0.5,"не сформирован", "в стадии формирования")))</f>
        <v/>
      </c>
      <c r="BC18" s="97" t="str">
        <f>IF('Физическое развитие'!G18="","",IF('Физическое развитие'!G18&gt;1.5,"сформирован",IF('Физическое развитие'!G18&lt;0.5,"не сформирован", "в стадии формирования")))</f>
        <v/>
      </c>
      <c r="BD18" s="97" t="str">
        <f>IF('Физическое развитие'!H18="","",IF('Физическое развитие'!H18&gt;1.5,"сформирован",IF('Физическое развитие'!H18&lt;0.5,"не сформирован", "в стадии формирования")))</f>
        <v/>
      </c>
      <c r="BE18" s="97" t="str">
        <f>IF('Физическое развитие'!I18="","",IF('Физическое развитие'!I18&gt;1.5,"сформирован",IF('Физическое развитие'!I18&lt;0.5,"не сформирован", "в стадии формирования")))</f>
        <v/>
      </c>
      <c r="BF18" s="97" t="str">
        <f>IF('Физическое развитие'!J18="","",IF('Физическое развитие'!J18&gt;1.5,"сформирован",IF('Физическое развитие'!J18&lt;0.5,"не сформирован", "в стадии формирования")))</f>
        <v/>
      </c>
      <c r="BG18" s="97" t="str">
        <f>IF('Физическое развитие'!K18="","",IF('Физическое развитие'!K18&gt;1.5,"сформирован",IF('Физическое развитие'!K18&lt;0.5,"не сформирован", "в стадии формирования")))</f>
        <v/>
      </c>
      <c r="BH18" s="97" t="str">
        <f>IF('Физическое развитие'!L18="","",IF('Физическое развитие'!L18&gt;1.5,"сформирован",IF('Физическое развитие'!L18&lt;0.5,"не сформирован", "в стадии формирования")))</f>
        <v/>
      </c>
      <c r="BI18" s="134"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4"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5"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4"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6">
        <f>список!A17</f>
        <v>16</v>
      </c>
      <c r="B19" s="163" t="str">
        <f>IF(список!B17="","",список!B17)</f>
        <v/>
      </c>
      <c r="C19" s="81" t="str">
        <f>IF(список!C17="","",список!C17)</f>
        <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4"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4"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7"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7"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5"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7" t="str">
        <f>IF('Физическое развитие'!D19="","",IF('Физическое развитие'!D19&gt;1.5,"сформирован",IF('Физическое развитие'!D19&lt;0.5,"не сформирован", "в стадии формирования")))</f>
        <v/>
      </c>
      <c r="BA19" s="97" t="str">
        <f>IF('Физическое развитие'!E19="","",IF('Физическое развитие'!E19&gt;1.5,"сформирован",IF('Физическое развитие'!E19&lt;0.5,"не сформирован", "в стадии формирования")))</f>
        <v/>
      </c>
      <c r="BB19" s="97" t="str">
        <f>IF('Физическое развитие'!F19="","",IF('Физическое развитие'!F19&gt;1.5,"сформирован",IF('Физическое развитие'!F19&lt;0.5,"не сформирован", "в стадии формирования")))</f>
        <v/>
      </c>
      <c r="BC19" s="97" t="str">
        <f>IF('Физическое развитие'!G19="","",IF('Физическое развитие'!G19&gt;1.5,"сформирован",IF('Физическое развитие'!G19&lt;0.5,"не сформирован", "в стадии формирования")))</f>
        <v/>
      </c>
      <c r="BD19" s="97" t="str">
        <f>IF('Физическое развитие'!H19="","",IF('Физическое развитие'!H19&gt;1.5,"сформирован",IF('Физическое развитие'!H19&lt;0.5,"не сформирован", "в стадии формирования")))</f>
        <v/>
      </c>
      <c r="BE19" s="97" t="str">
        <f>IF('Физическое развитие'!I19="","",IF('Физическое развитие'!I19&gt;1.5,"сформирован",IF('Физическое развитие'!I19&lt;0.5,"не сформирован", "в стадии формирования")))</f>
        <v/>
      </c>
      <c r="BF19" s="97" t="str">
        <f>IF('Физическое развитие'!J19="","",IF('Физическое развитие'!J19&gt;1.5,"сформирован",IF('Физическое развитие'!J19&lt;0.5,"не сформирован", "в стадии формирования")))</f>
        <v/>
      </c>
      <c r="BG19" s="97" t="str">
        <f>IF('Физическое развитие'!K19="","",IF('Физическое развитие'!K19&gt;1.5,"сформирован",IF('Физическое развитие'!K19&lt;0.5,"не сформирован", "в стадии формирования")))</f>
        <v/>
      </c>
      <c r="BH19" s="97" t="str">
        <f>IF('Физическое развитие'!L19="","",IF('Физическое развитие'!L19&gt;1.5,"сформирован",IF('Физическое развитие'!L19&lt;0.5,"не сформирован", "в стадии формирования")))</f>
        <v/>
      </c>
      <c r="BI19" s="134"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4"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5"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4"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6">
        <f>список!A18</f>
        <v>17</v>
      </c>
      <c r="B20" s="163" t="str">
        <f>IF(список!B18="","",список!B18)</f>
        <v/>
      </c>
      <c r="C20" s="81" t="str">
        <f>IF(список!C18="","",список!C18)</f>
        <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4"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4"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7"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7"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5"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7" t="str">
        <f>IF('Физическое развитие'!D20="","",IF('Физическое развитие'!D20&gt;1.5,"сформирован",IF('Физическое развитие'!D20&lt;0.5,"не сформирован", "в стадии формирования")))</f>
        <v/>
      </c>
      <c r="BA20" s="97" t="str">
        <f>IF('Физическое развитие'!E20="","",IF('Физическое развитие'!E20&gt;1.5,"сформирован",IF('Физическое развитие'!E20&lt;0.5,"не сформирован", "в стадии формирования")))</f>
        <v/>
      </c>
      <c r="BB20" s="97" t="str">
        <f>IF('Физическое развитие'!F20="","",IF('Физическое развитие'!F20&gt;1.5,"сформирован",IF('Физическое развитие'!F20&lt;0.5,"не сформирован", "в стадии формирования")))</f>
        <v/>
      </c>
      <c r="BC20" s="97" t="str">
        <f>IF('Физическое развитие'!G20="","",IF('Физическое развитие'!G20&gt;1.5,"сформирован",IF('Физическое развитие'!G20&lt;0.5,"не сформирован", "в стадии формирования")))</f>
        <v/>
      </c>
      <c r="BD20" s="97" t="str">
        <f>IF('Физическое развитие'!H20="","",IF('Физическое развитие'!H20&gt;1.5,"сформирован",IF('Физическое развитие'!H20&lt;0.5,"не сформирован", "в стадии формирования")))</f>
        <v/>
      </c>
      <c r="BE20" s="97" t="str">
        <f>IF('Физическое развитие'!I20="","",IF('Физическое развитие'!I20&gt;1.5,"сформирован",IF('Физическое развитие'!I20&lt;0.5,"не сформирован", "в стадии формирования")))</f>
        <v/>
      </c>
      <c r="BF20" s="97" t="str">
        <f>IF('Физическое развитие'!J20="","",IF('Физическое развитие'!J20&gt;1.5,"сформирован",IF('Физическое развитие'!J20&lt;0.5,"не сформирован", "в стадии формирования")))</f>
        <v/>
      </c>
      <c r="BG20" s="97" t="str">
        <f>IF('Физическое развитие'!K20="","",IF('Физическое развитие'!K20&gt;1.5,"сформирован",IF('Физическое развитие'!K20&lt;0.5,"не сформирован", "в стадии формирования")))</f>
        <v/>
      </c>
      <c r="BH20" s="97" t="str">
        <f>IF('Физическое развитие'!L20="","",IF('Физическое развитие'!L20&gt;1.5,"сформирован",IF('Физическое развитие'!L20&lt;0.5,"не сформирован", "в стадии формирования")))</f>
        <v/>
      </c>
      <c r="BI20" s="134"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4"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5"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4"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6">
        <f>список!A19</f>
        <v>18</v>
      </c>
      <c r="B21" s="163" t="str">
        <f>IF(список!B19="","",список!B19)</f>
        <v/>
      </c>
      <c r="C21" s="81" t="str">
        <f>IF(список!C19="","",список!C19)</f>
        <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4"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4"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7"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7"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5"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7" t="str">
        <f>IF('Физическое развитие'!D21="","",IF('Физическое развитие'!D21&gt;1.5,"сформирован",IF('Физическое развитие'!D21&lt;0.5,"не сформирован", "в стадии формирования")))</f>
        <v/>
      </c>
      <c r="BA21" s="97" t="str">
        <f>IF('Физическое развитие'!E21="","",IF('Физическое развитие'!E21&gt;1.5,"сформирован",IF('Физическое развитие'!E21&lt;0.5,"не сформирован", "в стадии формирования")))</f>
        <v/>
      </c>
      <c r="BB21" s="97" t="str">
        <f>IF('Физическое развитие'!F21="","",IF('Физическое развитие'!F21&gt;1.5,"сформирован",IF('Физическое развитие'!F21&lt;0.5,"не сформирован", "в стадии формирования")))</f>
        <v/>
      </c>
      <c r="BC21" s="97" t="str">
        <f>IF('Физическое развитие'!G21="","",IF('Физическое развитие'!G21&gt;1.5,"сформирован",IF('Физическое развитие'!G21&lt;0.5,"не сформирован", "в стадии формирования")))</f>
        <v/>
      </c>
      <c r="BD21" s="97" t="str">
        <f>IF('Физическое развитие'!H21="","",IF('Физическое развитие'!H21&gt;1.5,"сформирован",IF('Физическое развитие'!H21&lt;0.5,"не сформирован", "в стадии формирования")))</f>
        <v/>
      </c>
      <c r="BE21" s="97" t="str">
        <f>IF('Физическое развитие'!I21="","",IF('Физическое развитие'!I21&gt;1.5,"сформирован",IF('Физическое развитие'!I21&lt;0.5,"не сформирован", "в стадии формирования")))</f>
        <v/>
      </c>
      <c r="BF21" s="97" t="str">
        <f>IF('Физическое развитие'!J21="","",IF('Физическое развитие'!J21&gt;1.5,"сформирован",IF('Физическое развитие'!J21&lt;0.5,"не сформирован", "в стадии формирования")))</f>
        <v/>
      </c>
      <c r="BG21" s="97" t="str">
        <f>IF('Физическое развитие'!K21="","",IF('Физическое развитие'!K21&gt;1.5,"сформирован",IF('Физическое развитие'!K21&lt;0.5,"не сформирован", "в стадии формирования")))</f>
        <v/>
      </c>
      <c r="BH21" s="97" t="str">
        <f>IF('Физическое развитие'!L21="","",IF('Физическое развитие'!L21&gt;1.5,"сформирован",IF('Физическое развитие'!L21&lt;0.5,"не сформирован", "в стадии формирования")))</f>
        <v/>
      </c>
      <c r="BI21" s="134"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4"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5"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4"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6">
        <f>список!A20</f>
        <v>19</v>
      </c>
      <c r="B22" s="163" t="str">
        <f>IF(список!B20="","",список!B20)</f>
        <v/>
      </c>
      <c r="C22" s="81" t="str">
        <f>IF(список!C20="","",список!C20)</f>
        <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4"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4"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7"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7"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5"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7" t="str">
        <f>IF('Физическое развитие'!D22="","",IF('Физическое развитие'!D22&gt;1.5,"сформирован",IF('Физическое развитие'!D22&lt;0.5,"не сформирован", "в стадии формирования")))</f>
        <v/>
      </c>
      <c r="BA22" s="97" t="str">
        <f>IF('Физическое развитие'!E22="","",IF('Физическое развитие'!E22&gt;1.5,"сформирован",IF('Физическое развитие'!E22&lt;0.5,"не сформирован", "в стадии формирования")))</f>
        <v/>
      </c>
      <c r="BB22" s="97" t="str">
        <f>IF('Физическое развитие'!F22="","",IF('Физическое развитие'!F22&gt;1.5,"сформирован",IF('Физическое развитие'!F22&lt;0.5,"не сформирован", "в стадии формирования")))</f>
        <v/>
      </c>
      <c r="BC22" s="97" t="str">
        <f>IF('Физическое развитие'!G22="","",IF('Физическое развитие'!G22&gt;1.5,"сформирован",IF('Физическое развитие'!G22&lt;0.5,"не сформирован", "в стадии формирования")))</f>
        <v/>
      </c>
      <c r="BD22" s="97" t="str">
        <f>IF('Физическое развитие'!H22="","",IF('Физическое развитие'!H22&gt;1.5,"сформирован",IF('Физическое развитие'!H22&lt;0.5,"не сформирован", "в стадии формирования")))</f>
        <v/>
      </c>
      <c r="BE22" s="97" t="str">
        <f>IF('Физическое развитие'!I22="","",IF('Физическое развитие'!I22&gt;1.5,"сформирован",IF('Физическое развитие'!I22&lt;0.5,"не сформирован", "в стадии формирования")))</f>
        <v/>
      </c>
      <c r="BF22" s="97" t="str">
        <f>IF('Физическое развитие'!J22="","",IF('Физическое развитие'!J22&gt;1.5,"сформирован",IF('Физическое развитие'!J22&lt;0.5,"не сформирован", "в стадии формирования")))</f>
        <v/>
      </c>
      <c r="BG22" s="97" t="str">
        <f>IF('Физическое развитие'!K22="","",IF('Физическое развитие'!K22&gt;1.5,"сформирован",IF('Физическое развитие'!K22&lt;0.5,"не сформирован", "в стадии формирования")))</f>
        <v/>
      </c>
      <c r="BH22" s="97" t="str">
        <f>IF('Физическое развитие'!L22="","",IF('Физическое развитие'!L22&gt;1.5,"сформирован",IF('Физическое развитие'!L22&lt;0.5,"не сформирован", "в стадии формирования")))</f>
        <v/>
      </c>
      <c r="BI22" s="134"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4"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5"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4"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6">
        <f>список!A21</f>
        <v>20</v>
      </c>
      <c r="B23" s="163" t="str">
        <f>IF(список!B21="","",список!B21)</f>
        <v/>
      </c>
      <c r="C23" s="81" t="str">
        <f>IF(список!C21="","",список!C21)</f>
        <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4"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4"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7"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7"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5"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7" t="str">
        <f>IF('Физическое развитие'!D23="","",IF('Физическое развитие'!D23&gt;1.5,"сформирован",IF('Физическое развитие'!D23&lt;0.5,"не сформирован", "в стадии формирования")))</f>
        <v/>
      </c>
      <c r="BA23" s="97" t="str">
        <f>IF('Физическое развитие'!E23="","",IF('Физическое развитие'!E23&gt;1.5,"сформирован",IF('Физическое развитие'!E23&lt;0.5,"не сформирован", "в стадии формирования")))</f>
        <v/>
      </c>
      <c r="BB23" s="97" t="str">
        <f>IF('Физическое развитие'!F23="","",IF('Физическое развитие'!F23&gt;1.5,"сформирован",IF('Физическое развитие'!F23&lt;0.5,"не сформирован", "в стадии формирования")))</f>
        <v/>
      </c>
      <c r="BC23" s="97" t="str">
        <f>IF('Физическое развитие'!G23="","",IF('Физическое развитие'!G23&gt;1.5,"сформирован",IF('Физическое развитие'!G23&lt;0.5,"не сформирован", "в стадии формирования")))</f>
        <v/>
      </c>
      <c r="BD23" s="97" t="str">
        <f>IF('Физическое развитие'!H23="","",IF('Физическое развитие'!H23&gt;1.5,"сформирован",IF('Физическое развитие'!H23&lt;0.5,"не сформирован", "в стадии формирования")))</f>
        <v/>
      </c>
      <c r="BE23" s="97" t="str">
        <f>IF('Физическое развитие'!I23="","",IF('Физическое развитие'!I23&gt;1.5,"сформирован",IF('Физическое развитие'!I23&lt;0.5,"не сформирован", "в стадии формирования")))</f>
        <v/>
      </c>
      <c r="BF23" s="97" t="str">
        <f>IF('Физическое развитие'!J23="","",IF('Физическое развитие'!J23&gt;1.5,"сформирован",IF('Физическое развитие'!J23&lt;0.5,"не сформирован", "в стадии формирования")))</f>
        <v/>
      </c>
      <c r="BG23" s="97" t="str">
        <f>IF('Физическое развитие'!K23="","",IF('Физическое развитие'!K23&gt;1.5,"сформирован",IF('Физическое развитие'!K23&lt;0.5,"не сформирован", "в стадии формирования")))</f>
        <v/>
      </c>
      <c r="BH23" s="97" t="str">
        <f>IF('Физическое развитие'!L23="","",IF('Физическое развитие'!L23&gt;1.5,"сформирован",IF('Физическое развитие'!L23&lt;0.5,"не сформирован", "в стадии формирования")))</f>
        <v/>
      </c>
      <c r="BI23" s="134"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4"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5"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4"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6">
        <f>список!A22</f>
        <v>21</v>
      </c>
      <c r="B24" s="163" t="str">
        <f>IF(список!B22="","",список!B22)</f>
        <v/>
      </c>
      <c r="C24" s="81" t="str">
        <f>IF(список!C22="","",список!C22)</f>
        <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4"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4"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7"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7"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5"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7" t="str">
        <f>IF('Физическое развитие'!D24="","",IF('Физическое развитие'!D24&gt;1.5,"сформирован",IF('Физическое развитие'!D24&lt;0.5,"не сформирован", "в стадии формирования")))</f>
        <v/>
      </c>
      <c r="BA24" s="97" t="str">
        <f>IF('Физическое развитие'!E24="","",IF('Физическое развитие'!E24&gt;1.5,"сформирован",IF('Физическое развитие'!E24&lt;0.5,"не сформирован", "в стадии формирования")))</f>
        <v/>
      </c>
      <c r="BB24" s="97" t="str">
        <f>IF('Физическое развитие'!F24="","",IF('Физическое развитие'!F24&gt;1.5,"сформирован",IF('Физическое развитие'!F24&lt;0.5,"не сформирован", "в стадии формирования")))</f>
        <v/>
      </c>
      <c r="BC24" s="97" t="str">
        <f>IF('Физическое развитие'!G24="","",IF('Физическое развитие'!G24&gt;1.5,"сформирован",IF('Физическое развитие'!G24&lt;0.5,"не сформирован", "в стадии формирования")))</f>
        <v/>
      </c>
      <c r="BD24" s="97" t="str">
        <f>IF('Физическое развитие'!H24="","",IF('Физическое развитие'!H24&gt;1.5,"сформирован",IF('Физическое развитие'!H24&lt;0.5,"не сформирован", "в стадии формирования")))</f>
        <v/>
      </c>
      <c r="BE24" s="97" t="str">
        <f>IF('Физическое развитие'!I24="","",IF('Физическое развитие'!I24&gt;1.5,"сформирован",IF('Физическое развитие'!I24&lt;0.5,"не сформирован", "в стадии формирования")))</f>
        <v/>
      </c>
      <c r="BF24" s="97" t="str">
        <f>IF('Физическое развитие'!J24="","",IF('Физическое развитие'!J24&gt;1.5,"сформирован",IF('Физическое развитие'!J24&lt;0.5,"не сформирован", "в стадии формирования")))</f>
        <v/>
      </c>
      <c r="BG24" s="97" t="str">
        <f>IF('Физическое развитие'!K24="","",IF('Физическое развитие'!K24&gt;1.5,"сформирован",IF('Физическое развитие'!K24&lt;0.5,"не сформирован", "в стадии формирования")))</f>
        <v/>
      </c>
      <c r="BH24" s="97" t="str">
        <f>IF('Физическое развитие'!L24="","",IF('Физическое развитие'!L24&gt;1.5,"сформирован",IF('Физическое развитие'!L24&lt;0.5,"не сформирован", "в стадии формирования")))</f>
        <v/>
      </c>
      <c r="BI24" s="134"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4"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5"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4"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6">
        <f>список!A23</f>
        <v>22</v>
      </c>
      <c r="B25" s="163" t="str">
        <f>IF(список!B23="","",список!B23)</f>
        <v/>
      </c>
      <c r="C25" s="81" t="str">
        <f>IF(список!C23="","",список!C23)</f>
        <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4"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4"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7"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7"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5"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7" t="str">
        <f>IF('Физическое развитие'!D25="","",IF('Физическое развитие'!D25&gt;1.5,"сформирован",IF('Физическое развитие'!D25&lt;0.5,"не сформирован", "в стадии формирования")))</f>
        <v/>
      </c>
      <c r="BA25" s="97" t="str">
        <f>IF('Физическое развитие'!E25="","",IF('Физическое развитие'!E25&gt;1.5,"сформирован",IF('Физическое развитие'!E25&lt;0.5,"не сформирован", "в стадии формирования")))</f>
        <v/>
      </c>
      <c r="BB25" s="97" t="str">
        <f>IF('Физическое развитие'!F25="","",IF('Физическое развитие'!F25&gt;1.5,"сформирован",IF('Физическое развитие'!F25&lt;0.5,"не сформирован", "в стадии формирования")))</f>
        <v/>
      </c>
      <c r="BC25" s="97" t="str">
        <f>IF('Физическое развитие'!G25="","",IF('Физическое развитие'!G25&gt;1.5,"сформирован",IF('Физическое развитие'!G25&lt;0.5,"не сформирован", "в стадии формирования")))</f>
        <v/>
      </c>
      <c r="BD25" s="97" t="str">
        <f>IF('Физическое развитие'!H25="","",IF('Физическое развитие'!H25&gt;1.5,"сформирован",IF('Физическое развитие'!H25&lt;0.5,"не сформирован", "в стадии формирования")))</f>
        <v/>
      </c>
      <c r="BE25" s="97" t="str">
        <f>IF('Физическое развитие'!I25="","",IF('Физическое развитие'!I25&gt;1.5,"сформирован",IF('Физическое развитие'!I25&lt;0.5,"не сформирован", "в стадии формирования")))</f>
        <v/>
      </c>
      <c r="BF25" s="97" t="str">
        <f>IF('Физическое развитие'!J25="","",IF('Физическое развитие'!J25&gt;1.5,"сформирован",IF('Физическое развитие'!J25&lt;0.5,"не сформирован", "в стадии формирования")))</f>
        <v/>
      </c>
      <c r="BG25" s="97" t="str">
        <f>IF('Физическое развитие'!K25="","",IF('Физическое развитие'!K25&gt;1.5,"сформирован",IF('Физическое развитие'!K25&lt;0.5,"не сформирован", "в стадии формирования")))</f>
        <v/>
      </c>
      <c r="BH25" s="97" t="str">
        <f>IF('Физическое развитие'!L25="","",IF('Физическое развитие'!L25&gt;1.5,"сформирован",IF('Физическое развитие'!L25&lt;0.5,"не сформирован", "в стадии формирования")))</f>
        <v/>
      </c>
      <c r="BI25" s="134"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4"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разви'!#REF!="","",IF('Социально-коммуникативное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разви'!#REF!+'Социально-коммуникативное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5"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4"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6">
        <f>список!A24</f>
        <v>23</v>
      </c>
      <c r="B26" s="163" t="str">
        <f>IF(список!B24="","",список!B24)</f>
        <v/>
      </c>
      <c r="C26" s="81" t="str">
        <f>IF(список!C24="","",список!C24)</f>
        <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4"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4"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7"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7"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5"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7" t="str">
        <f>IF('Физическое развитие'!D26="","",IF('Физическое развитие'!D26&gt;1.5,"сформирован",IF('Физическое развитие'!D26&lt;0.5,"не сформирован", "в стадии формирования")))</f>
        <v/>
      </c>
      <c r="BA26" s="97" t="str">
        <f>IF('Физическое развитие'!E26="","",IF('Физическое развитие'!E26&gt;1.5,"сформирован",IF('Физическое развитие'!E26&lt;0.5,"не сформирован", "в стадии формирования")))</f>
        <v/>
      </c>
      <c r="BB26" s="97" t="str">
        <f>IF('Физическое развитие'!F26="","",IF('Физическое развитие'!F26&gt;1.5,"сформирован",IF('Физическое развитие'!F26&lt;0.5,"не сформирован", "в стадии формирования")))</f>
        <v/>
      </c>
      <c r="BC26" s="97" t="str">
        <f>IF('Физическое развитие'!G26="","",IF('Физическое развитие'!G26&gt;1.5,"сформирован",IF('Физическое развитие'!G26&lt;0.5,"не сформирован", "в стадии формирования")))</f>
        <v/>
      </c>
      <c r="BD26" s="97" t="str">
        <f>IF('Физическое развитие'!H26="","",IF('Физическое развитие'!H26&gt;1.5,"сформирован",IF('Физическое развитие'!H26&lt;0.5,"не сформирован", "в стадии формирования")))</f>
        <v/>
      </c>
      <c r="BE26" s="97" t="str">
        <f>IF('Физическое развитие'!I26="","",IF('Физическое развитие'!I26&gt;1.5,"сформирован",IF('Физическое развитие'!I26&lt;0.5,"не сформирован", "в стадии формирования")))</f>
        <v/>
      </c>
      <c r="BF26" s="97" t="str">
        <f>IF('Физическое развитие'!J26="","",IF('Физическое развитие'!J26&gt;1.5,"сформирован",IF('Физическое развитие'!J26&lt;0.5,"не сформирован", "в стадии формирования")))</f>
        <v/>
      </c>
      <c r="BG26" s="97" t="str">
        <f>IF('Физическое развитие'!K26="","",IF('Физическое развитие'!K26&gt;1.5,"сформирован",IF('Физическое развитие'!K26&lt;0.5,"не сформирован", "в стадии формирования")))</f>
        <v/>
      </c>
      <c r="BH26" s="97" t="str">
        <f>IF('Физическое развитие'!L26="","",IF('Физическое развитие'!L26&gt;1.5,"сформирован",IF('Физическое развитие'!L26&lt;0.5,"не сформирован", "в стадии формирования")))</f>
        <v/>
      </c>
      <c r="BI26" s="134"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4"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разви'!Z26="","",IF('Социально-коммуникативное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разви'!Z26+'Социально-коммуникативное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5"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4"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6">
        <f>список!A25</f>
        <v>24</v>
      </c>
      <c r="B27" s="163" t="str">
        <f>IF(список!B25="","",список!B25)</f>
        <v/>
      </c>
      <c r="C27" s="81" t="str">
        <f>IF(список!C25="","",список!C25)</f>
        <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4"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4"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7"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7"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5"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7" t="str">
        <f>IF('Физическое развитие'!D27="","",IF('Физическое развитие'!D27&gt;1.5,"сформирован",IF('Физическое развитие'!D27&lt;0.5,"не сформирован", "в стадии формирования")))</f>
        <v/>
      </c>
      <c r="BA27" s="97" t="str">
        <f>IF('Физическое развитие'!E27="","",IF('Физическое развитие'!E27&gt;1.5,"сформирован",IF('Физическое развитие'!E27&lt;0.5,"не сформирован", "в стадии формирования")))</f>
        <v/>
      </c>
      <c r="BB27" s="97" t="str">
        <f>IF('Физическое развитие'!F27="","",IF('Физическое развитие'!F27&gt;1.5,"сформирован",IF('Физическое развитие'!F27&lt;0.5,"не сформирован", "в стадии формирования")))</f>
        <v/>
      </c>
      <c r="BC27" s="97" t="str">
        <f>IF('Физическое развитие'!G27="","",IF('Физическое развитие'!G27&gt;1.5,"сформирован",IF('Физическое развитие'!G27&lt;0.5,"не сформирован", "в стадии формирования")))</f>
        <v/>
      </c>
      <c r="BD27" s="97" t="str">
        <f>IF('Физическое развитие'!H27="","",IF('Физическое развитие'!H27&gt;1.5,"сформирован",IF('Физическое развитие'!H27&lt;0.5,"не сформирован", "в стадии формирования")))</f>
        <v/>
      </c>
      <c r="BE27" s="97" t="str">
        <f>IF('Физическое развитие'!I27="","",IF('Физическое развитие'!I27&gt;1.5,"сформирован",IF('Физическое развитие'!I27&lt;0.5,"не сформирован", "в стадии формирования")))</f>
        <v/>
      </c>
      <c r="BF27" s="97" t="str">
        <f>IF('Физическое развитие'!J27="","",IF('Физическое развитие'!J27&gt;1.5,"сформирован",IF('Физическое развитие'!J27&lt;0.5,"не сформирован", "в стадии формирования")))</f>
        <v/>
      </c>
      <c r="BG27" s="97" t="str">
        <f>IF('Физическое развитие'!K27="","",IF('Физическое развитие'!K27&gt;1.5,"сформирован",IF('Физическое развитие'!K27&lt;0.5,"не сформирован", "в стадии формирования")))</f>
        <v/>
      </c>
      <c r="BH27" s="97" t="str">
        <f>IF('Физическое развитие'!L27="","",IF('Физическое развитие'!L27&gt;1.5,"сформирован",IF('Физическое развитие'!L27&lt;0.5,"не сформирован", "в стадии формирования")))</f>
        <v/>
      </c>
      <c r="BI27" s="134"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4"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5"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4"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6">
        <f>список!A26</f>
        <v>25</v>
      </c>
      <c r="B28" s="163" t="str">
        <f>IF(список!B26="","",список!B26)</f>
        <v/>
      </c>
      <c r="C28" s="81" t="str">
        <f>IF(список!C26="","",список!C26)</f>
        <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4"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4"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7"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7"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5"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7" t="str">
        <f>IF('Физическое развитие'!D28="","",IF('Физическое развитие'!D28&gt;1.5,"сформирован",IF('Физическое развитие'!D28&lt;0.5,"не сформирован", "в стадии формирования")))</f>
        <v/>
      </c>
      <c r="BA28" s="97" t="str">
        <f>IF('Физическое развитие'!E28="","",IF('Физическое развитие'!E28&gt;1.5,"сформирован",IF('Физическое развитие'!E28&lt;0.5,"не сформирован", "в стадии формирования")))</f>
        <v/>
      </c>
      <c r="BB28" s="97" t="str">
        <f>IF('Физическое развитие'!F28="","",IF('Физическое развитие'!F28&gt;1.5,"сформирован",IF('Физическое развитие'!F28&lt;0.5,"не сформирован", "в стадии формирования")))</f>
        <v/>
      </c>
      <c r="BC28" s="97" t="str">
        <f>IF('Физическое развитие'!G28="","",IF('Физическое развитие'!G28&gt;1.5,"сформирован",IF('Физическое развитие'!G28&lt;0.5,"не сформирован", "в стадии формирования")))</f>
        <v/>
      </c>
      <c r="BD28" s="97" t="str">
        <f>IF('Физическое развитие'!H28="","",IF('Физическое развитие'!H28&gt;1.5,"сформирован",IF('Физическое развитие'!H28&lt;0.5,"не сформирован", "в стадии формирования")))</f>
        <v/>
      </c>
      <c r="BE28" s="97" t="str">
        <f>IF('Физическое развитие'!I28="","",IF('Физическое развитие'!I28&gt;1.5,"сформирован",IF('Физическое развитие'!I28&lt;0.5,"не сформирован", "в стадии формирования")))</f>
        <v/>
      </c>
      <c r="BF28" s="97" t="str">
        <f>IF('Физическое развитие'!J28="","",IF('Физическое развитие'!J28&gt;1.5,"сформирован",IF('Физическое развитие'!J28&lt;0.5,"не сформирован", "в стадии формирования")))</f>
        <v/>
      </c>
      <c r="BG28" s="97" t="str">
        <f>IF('Физическое развитие'!K28="","",IF('Физическое развитие'!K28&gt;1.5,"сформирован",IF('Физическое развитие'!K28&lt;0.5,"не сформирован", "в стадии формирования")))</f>
        <v/>
      </c>
      <c r="BH28" s="97" t="str">
        <f>IF('Физическое развитие'!L28="","",IF('Физическое развитие'!L28&gt;1.5,"сформирован",IF('Физическое развитие'!L28&lt;0.5,"не сформирован", "в стадии формирования")))</f>
        <v/>
      </c>
      <c r="BI28" s="134"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4"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5"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4"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6">
        <f>список!A27</f>
        <v>26</v>
      </c>
      <c r="B29" s="163" t="str">
        <f>IF(список!B27="","",список!B27)</f>
        <v/>
      </c>
      <c r="C29" s="81" t="str">
        <f>IF(список!C27="","",список!C27)</f>
        <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4"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4"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7"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7"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5"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7" t="str">
        <f>IF('Физическое развитие'!D29="","",IF('Физическое развитие'!D29&gt;1.5,"сформирован",IF('Физическое развитие'!D29&lt;0.5,"не сформирован", "в стадии формирования")))</f>
        <v/>
      </c>
      <c r="BA29" s="97" t="str">
        <f>IF('Физическое развитие'!E29="","",IF('Физическое развитие'!E29&gt;1.5,"сформирован",IF('Физическое развитие'!E29&lt;0.5,"не сформирован", "в стадии формирования")))</f>
        <v/>
      </c>
      <c r="BB29" s="97" t="str">
        <f>IF('Физическое развитие'!F29="","",IF('Физическое развитие'!F29&gt;1.5,"сформирован",IF('Физическое развитие'!F29&lt;0.5,"не сформирован", "в стадии формирования")))</f>
        <v/>
      </c>
      <c r="BC29" s="97" t="str">
        <f>IF('Физическое развитие'!G29="","",IF('Физическое развитие'!G29&gt;1.5,"сформирован",IF('Физическое развитие'!G29&lt;0.5,"не сформирован", "в стадии формирования")))</f>
        <v/>
      </c>
      <c r="BD29" s="97" t="str">
        <f>IF('Физическое развитие'!H29="","",IF('Физическое развитие'!H29&gt;1.5,"сформирован",IF('Физическое развитие'!H29&lt;0.5,"не сформирован", "в стадии формирования")))</f>
        <v/>
      </c>
      <c r="BE29" s="97" t="str">
        <f>IF('Физическое развитие'!I29="","",IF('Физическое развитие'!I29&gt;1.5,"сформирован",IF('Физическое развитие'!I29&lt;0.5,"не сформирован", "в стадии формирования")))</f>
        <v/>
      </c>
      <c r="BF29" s="97" t="str">
        <f>IF('Физическое развитие'!J29="","",IF('Физическое развитие'!J29&gt;1.5,"сформирован",IF('Физическое развитие'!J29&lt;0.5,"не сформирован", "в стадии формирования")))</f>
        <v/>
      </c>
      <c r="BG29" s="97" t="str">
        <f>IF('Физическое развитие'!K29="","",IF('Физическое развитие'!K29&gt;1.5,"сформирован",IF('Физическое развитие'!K29&lt;0.5,"не сформирован", "в стадии формирования")))</f>
        <v/>
      </c>
      <c r="BH29" s="97" t="str">
        <f>IF('Физическое развитие'!L29="","",IF('Физическое развитие'!L29&gt;1.5,"сформирован",IF('Физическое развитие'!L29&lt;0.5,"не сформирован", "в стадии формирования")))</f>
        <v/>
      </c>
      <c r="BI29" s="134"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4"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5"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4"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6">
        <f>список!A28</f>
        <v>27</v>
      </c>
      <c r="B30" s="163" t="str">
        <f>IF(список!B28="","",список!B28)</f>
        <v/>
      </c>
      <c r="C30" s="81" t="str">
        <f>IF(список!C28="","",список!C28)</f>
        <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4"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4"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7"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7"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5"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7" t="str">
        <f>IF('Физическое развитие'!D30="","",IF('Физическое развитие'!D30&gt;1.5,"сформирован",IF('Физическое развитие'!D30&lt;0.5,"не сформирован", "в стадии формирования")))</f>
        <v/>
      </c>
      <c r="BA30" s="97" t="str">
        <f>IF('Физическое развитие'!E30="","",IF('Физическое развитие'!E30&gt;1.5,"сформирован",IF('Физическое развитие'!E30&lt;0.5,"не сформирован", "в стадии формирования")))</f>
        <v/>
      </c>
      <c r="BB30" s="97" t="str">
        <f>IF('Физическое развитие'!F30="","",IF('Физическое развитие'!F30&gt;1.5,"сформирован",IF('Физическое развитие'!F30&lt;0.5,"не сформирован", "в стадии формирования")))</f>
        <v/>
      </c>
      <c r="BC30" s="97" t="str">
        <f>IF('Физическое развитие'!G30="","",IF('Физическое развитие'!G30&gt;1.5,"сформирован",IF('Физическое развитие'!G30&lt;0.5,"не сформирован", "в стадии формирования")))</f>
        <v/>
      </c>
      <c r="BD30" s="97" t="str">
        <f>IF('Физическое развитие'!H30="","",IF('Физическое развитие'!H30&gt;1.5,"сформирован",IF('Физическое развитие'!H30&lt;0.5,"не сформирован", "в стадии формирования")))</f>
        <v/>
      </c>
      <c r="BE30" s="97" t="str">
        <f>IF('Физическое развитие'!I30="","",IF('Физическое развитие'!I30&gt;1.5,"сформирован",IF('Физическое развитие'!I30&lt;0.5,"не сформирован", "в стадии формирования")))</f>
        <v/>
      </c>
      <c r="BF30" s="97" t="str">
        <f>IF('Физическое развитие'!J30="","",IF('Физическое развитие'!J30&gt;1.5,"сформирован",IF('Физическое развитие'!J30&lt;0.5,"не сформирован", "в стадии формирования")))</f>
        <v/>
      </c>
      <c r="BG30" s="97" t="str">
        <f>IF('Физическое развитие'!K30="","",IF('Физическое развитие'!K30&gt;1.5,"сформирован",IF('Физическое развитие'!K30&lt;0.5,"не сформирован", "в стадии формирования")))</f>
        <v/>
      </c>
      <c r="BH30" s="97" t="str">
        <f>IF('Физическое развитие'!L30="","",IF('Физическое развитие'!L30&gt;1.5,"сформирован",IF('Физическое развитие'!L30&lt;0.5,"не сформирован", "в стадии формирования")))</f>
        <v/>
      </c>
      <c r="BI30" s="134"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4"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5"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4"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6">
        <f>список!A29</f>
        <v>28</v>
      </c>
      <c r="B31" s="163" t="str">
        <f>IF(список!B29="","",список!B29)</f>
        <v/>
      </c>
      <c r="C31" s="81" t="str">
        <f>IF(список!C29="","",список!C29)</f>
        <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4"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4"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7"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7"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5"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7" t="str">
        <f>IF('Физическое развитие'!D31="","",IF('Физическое развитие'!D31&gt;1.5,"сформирован",IF('Физическое развитие'!D31&lt;0.5,"не сформирован", "в стадии формирования")))</f>
        <v/>
      </c>
      <c r="BA31" s="97" t="str">
        <f>IF('Физическое развитие'!E31="","",IF('Физическое развитие'!E31&gt;1.5,"сформирован",IF('Физическое развитие'!E31&lt;0.5,"не сформирован", "в стадии формирования")))</f>
        <v/>
      </c>
      <c r="BB31" s="97" t="str">
        <f>IF('Физическое развитие'!F31="","",IF('Физическое развитие'!F31&gt;1.5,"сформирован",IF('Физическое развитие'!F31&lt;0.5,"не сформирован", "в стадии формирования")))</f>
        <v/>
      </c>
      <c r="BC31" s="97" t="str">
        <f>IF('Физическое развитие'!G31="","",IF('Физическое развитие'!G31&gt;1.5,"сформирован",IF('Физическое развитие'!G31&lt;0.5,"не сформирован", "в стадии формирования")))</f>
        <v/>
      </c>
      <c r="BD31" s="97" t="str">
        <f>IF('Физическое развитие'!H31="","",IF('Физическое развитие'!H31&gt;1.5,"сформирован",IF('Физическое развитие'!H31&lt;0.5,"не сформирован", "в стадии формирования")))</f>
        <v/>
      </c>
      <c r="BE31" s="97" t="str">
        <f>IF('Физическое развитие'!I31="","",IF('Физическое развитие'!I31&gt;1.5,"сформирован",IF('Физическое развитие'!I31&lt;0.5,"не сформирован", "в стадии формирования")))</f>
        <v/>
      </c>
      <c r="BF31" s="97" t="str">
        <f>IF('Физическое развитие'!J31="","",IF('Физическое развитие'!J31&gt;1.5,"сформирован",IF('Физическое развитие'!J31&lt;0.5,"не сформирован", "в стадии формирования")))</f>
        <v/>
      </c>
      <c r="BG31" s="97" t="str">
        <f>IF('Физическое развитие'!K31="","",IF('Физическое развитие'!K31&gt;1.5,"сформирован",IF('Физическое развитие'!K31&lt;0.5,"не сформирован", "в стадии формирования")))</f>
        <v/>
      </c>
      <c r="BH31" s="97" t="str">
        <f>IF('Физическое развитие'!L31="","",IF('Физическое развитие'!L31&gt;1.5,"сформирован",IF('Физическое развитие'!L31&lt;0.5,"не сформирован", "в стадии формирования")))</f>
        <v/>
      </c>
      <c r="BI31" s="134"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4"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5"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4"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6">
        <f>список!A30</f>
        <v>29</v>
      </c>
      <c r="B32" s="163" t="str">
        <f>IF(список!B30="","",список!B30)</f>
        <v/>
      </c>
      <c r="C32" s="81" t="str">
        <f>IF(список!C30="","",список!C30)</f>
        <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4"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4"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7"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7"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5"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7" t="str">
        <f>IF('Физическое развитие'!D32="","",IF('Физическое развитие'!D32&gt;1.5,"сформирован",IF('Физическое развитие'!D32&lt;0.5,"не сформирован", "в стадии формирования")))</f>
        <v/>
      </c>
      <c r="BA32" s="97" t="str">
        <f>IF('Физическое развитие'!E32="","",IF('Физическое развитие'!E32&gt;1.5,"сформирован",IF('Физическое развитие'!E32&lt;0.5,"не сформирован", "в стадии формирования")))</f>
        <v/>
      </c>
      <c r="BB32" s="97" t="str">
        <f>IF('Физическое развитие'!F32="","",IF('Физическое развитие'!F32&gt;1.5,"сформирован",IF('Физическое развитие'!F32&lt;0.5,"не сформирован", "в стадии формирования")))</f>
        <v/>
      </c>
      <c r="BC32" s="97" t="str">
        <f>IF('Физическое развитие'!G32="","",IF('Физическое развитие'!G32&gt;1.5,"сформирован",IF('Физическое развитие'!G32&lt;0.5,"не сформирован", "в стадии формирования")))</f>
        <v/>
      </c>
      <c r="BD32" s="97" t="str">
        <f>IF('Физическое развитие'!H32="","",IF('Физическое развитие'!H32&gt;1.5,"сформирован",IF('Физическое развитие'!H32&lt;0.5,"не сформирован", "в стадии формирования")))</f>
        <v/>
      </c>
      <c r="BE32" s="97" t="str">
        <f>IF('Физическое развитие'!I32="","",IF('Физическое развитие'!I32&gt;1.5,"сформирован",IF('Физическое развитие'!I32&lt;0.5,"не сформирован", "в стадии формирования")))</f>
        <v/>
      </c>
      <c r="BF32" s="97" t="str">
        <f>IF('Физическое развитие'!J32="","",IF('Физическое развитие'!J32&gt;1.5,"сформирован",IF('Физическое развитие'!J32&lt;0.5,"не сформирован", "в стадии формирования")))</f>
        <v/>
      </c>
      <c r="BG32" s="97" t="str">
        <f>IF('Физическое развитие'!K32="","",IF('Физическое развитие'!K32&gt;1.5,"сформирован",IF('Физическое развитие'!K32&lt;0.5,"не сформирован", "в стадии формирования")))</f>
        <v/>
      </c>
      <c r="BH32" s="97" t="str">
        <f>IF('Физическое развитие'!L32="","",IF('Физическое развитие'!L32&gt;1.5,"сформирован",IF('Физическое развитие'!L32&lt;0.5,"не сформирован", "в стадии формирования")))</f>
        <v/>
      </c>
      <c r="BI32" s="134"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4"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5"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4"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6">
        <f>список!A31</f>
        <v>30</v>
      </c>
      <c r="B33" s="163" t="str">
        <f>IF(список!B31="","",список!B31)</f>
        <v/>
      </c>
      <c r="C33" s="81" t="str">
        <f>IF(список!C31="","",список!C31)</f>
        <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4"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4"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7"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7"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5"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7" t="str">
        <f>IF('Физическое развитие'!D33="","",IF('Физическое развитие'!D33&gt;1.5,"сформирован",IF('Физическое развитие'!D33&lt;0.5,"не сформирован", "в стадии формирования")))</f>
        <v/>
      </c>
      <c r="BA33" s="97" t="str">
        <f>IF('Физическое развитие'!E33="","",IF('Физическое развитие'!E33&gt;1.5,"сформирован",IF('Физическое развитие'!E33&lt;0.5,"не сформирован", "в стадии формирования")))</f>
        <v/>
      </c>
      <c r="BB33" s="97" t="str">
        <f>IF('Физическое развитие'!F33="","",IF('Физическое развитие'!F33&gt;1.5,"сформирован",IF('Физическое развитие'!F33&lt;0.5,"не сформирован", "в стадии формирования")))</f>
        <v/>
      </c>
      <c r="BC33" s="97" t="str">
        <f>IF('Физическое развитие'!G33="","",IF('Физическое развитие'!G33&gt;1.5,"сформирован",IF('Физическое развитие'!G33&lt;0.5,"не сформирован", "в стадии формирования")))</f>
        <v/>
      </c>
      <c r="BD33" s="97" t="str">
        <f>IF('Физическое развитие'!H33="","",IF('Физическое развитие'!H33&gt;1.5,"сформирован",IF('Физическое развитие'!H33&lt;0.5,"не сформирован", "в стадии формирования")))</f>
        <v/>
      </c>
      <c r="BE33" s="97" t="str">
        <f>IF('Физическое развитие'!I33="","",IF('Физическое развитие'!I33&gt;1.5,"сформирован",IF('Физическое развитие'!I33&lt;0.5,"не сформирован", "в стадии формирования")))</f>
        <v/>
      </c>
      <c r="BF33" s="97" t="str">
        <f>IF('Физическое развитие'!J33="","",IF('Физическое развитие'!J33&gt;1.5,"сформирован",IF('Физическое развитие'!J33&lt;0.5,"не сформирован", "в стадии формирования")))</f>
        <v/>
      </c>
      <c r="BG33" s="97" t="str">
        <f>IF('Физическое развитие'!K33="","",IF('Физическое развитие'!K33&gt;1.5,"сформирован",IF('Физическое развитие'!K33&lt;0.5,"не сформирован", "в стадии формирования")))</f>
        <v/>
      </c>
      <c r="BH33" s="97" t="str">
        <f>IF('Физическое развитие'!L33="","",IF('Физическое развитие'!L33&gt;1.5,"сформирован",IF('Физическое развитие'!L33&lt;0.5,"не сформирован", "в стадии формирования")))</f>
        <v/>
      </c>
      <c r="BI33" s="134"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4"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5"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4"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6">
        <f>список!A32</f>
        <v>31</v>
      </c>
      <c r="B34" s="163" t="str">
        <f>IF(список!B32="","",список!B32)</f>
        <v/>
      </c>
      <c r="C34" s="81" t="str">
        <f>IF(список!C32="","",список!C32)</f>
        <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4"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4"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7"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7"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5"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7" t="str">
        <f>IF('Физическое развитие'!D34="","",IF('Физическое развитие'!D34&gt;1.5,"сформирован",IF('Физическое развитие'!D34&lt;0.5,"не сформирован", "в стадии формирования")))</f>
        <v/>
      </c>
      <c r="BA34" s="97" t="str">
        <f>IF('Физическое развитие'!E34="","",IF('Физическое развитие'!E34&gt;1.5,"сформирован",IF('Физическое развитие'!E34&lt;0.5,"не сформирован", "в стадии формирования")))</f>
        <v/>
      </c>
      <c r="BB34" s="97" t="str">
        <f>IF('Физическое развитие'!F34="","",IF('Физическое развитие'!F34&gt;1.5,"сформирован",IF('Физическое развитие'!F34&lt;0.5,"не сформирован", "в стадии формирования")))</f>
        <v/>
      </c>
      <c r="BC34" s="97" t="str">
        <f>IF('Физическое развитие'!G34="","",IF('Физическое развитие'!G34&gt;1.5,"сформирован",IF('Физическое развитие'!G34&lt;0.5,"не сформирован", "в стадии формирования")))</f>
        <v/>
      </c>
      <c r="BD34" s="97" t="str">
        <f>IF('Физическое развитие'!H34="","",IF('Физическое развитие'!H34&gt;1.5,"сформирован",IF('Физическое развитие'!H34&lt;0.5,"не сформирован", "в стадии формирования")))</f>
        <v/>
      </c>
      <c r="BE34" s="97" t="str">
        <f>IF('Физическое развитие'!I34="","",IF('Физическое развитие'!I34&gt;1.5,"сформирован",IF('Физическое развитие'!I34&lt;0.5,"не сформирован", "в стадии формирования")))</f>
        <v/>
      </c>
      <c r="BF34" s="97" t="str">
        <f>IF('Физическое развитие'!J34="","",IF('Физическое развитие'!J34&gt;1.5,"сформирован",IF('Физическое развитие'!J34&lt;0.5,"не сформирован", "в стадии формирования")))</f>
        <v/>
      </c>
      <c r="BG34" s="97" t="str">
        <f>IF('Физическое развитие'!K34="","",IF('Физическое развитие'!K34&gt;1.5,"сформирован",IF('Физическое развитие'!K34&lt;0.5,"не сформирован", "в стадии формирования")))</f>
        <v/>
      </c>
      <c r="BH34" s="97" t="str">
        <f>IF('Физическое развитие'!L34="","",IF('Физическое развитие'!L34&gt;1.5,"сформирован",IF('Физическое развитие'!L34&lt;0.5,"не сформирован", "в стадии формирования")))</f>
        <v/>
      </c>
      <c r="BI34" s="134"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4"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5"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4"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6">
        <f>список!A33</f>
        <v>32</v>
      </c>
      <c r="B35" s="163" t="str">
        <f>IF(список!B33="","",список!B33)</f>
        <v/>
      </c>
      <c r="C35" s="81" t="str">
        <f>IF(список!C33="","",список!C33)</f>
        <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4"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4"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7"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7"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5"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7" t="str">
        <f>IF('Физическое развитие'!D35="","",IF('Физическое развитие'!D35&gt;1.5,"сформирован",IF('Физическое развитие'!D35&lt;0.5,"не сформирован", "в стадии формирования")))</f>
        <v/>
      </c>
      <c r="BA35" s="97" t="str">
        <f>IF('Физическое развитие'!E35="","",IF('Физическое развитие'!E35&gt;1.5,"сформирован",IF('Физическое развитие'!E35&lt;0.5,"не сформирован", "в стадии формирования")))</f>
        <v/>
      </c>
      <c r="BB35" s="97" t="str">
        <f>IF('Физическое развитие'!F35="","",IF('Физическое развитие'!F35&gt;1.5,"сформирован",IF('Физическое развитие'!F35&lt;0.5,"не сформирован", "в стадии формирования")))</f>
        <v/>
      </c>
      <c r="BC35" s="97" t="str">
        <f>IF('Физическое развитие'!G35="","",IF('Физическое развитие'!G35&gt;1.5,"сформирован",IF('Физическое развитие'!G35&lt;0.5,"не сформирован", "в стадии формирования")))</f>
        <v/>
      </c>
      <c r="BD35" s="97" t="str">
        <f>IF('Физическое развитие'!H35="","",IF('Физическое развитие'!H35&gt;1.5,"сформирован",IF('Физическое развитие'!H35&lt;0.5,"не сформирован", "в стадии формирования")))</f>
        <v/>
      </c>
      <c r="BE35" s="97" t="str">
        <f>IF('Физическое развитие'!I35="","",IF('Физическое развитие'!I35&gt;1.5,"сформирован",IF('Физическое развитие'!I35&lt;0.5,"не сформирован", "в стадии формирования")))</f>
        <v/>
      </c>
      <c r="BF35" s="97" t="str">
        <f>IF('Физическое развитие'!J35="","",IF('Физическое развитие'!J35&gt;1.5,"сформирован",IF('Физическое развитие'!J35&lt;0.5,"не сформирован", "в стадии формирования")))</f>
        <v/>
      </c>
      <c r="BG35" s="97" t="str">
        <f>IF('Физическое развитие'!K35="","",IF('Физическое развитие'!K35&gt;1.5,"сформирован",IF('Физическое развитие'!K35&lt;0.5,"не сформирован", "в стадии формирования")))</f>
        <v/>
      </c>
      <c r="BH35" s="97" t="str">
        <f>IF('Физическое развитие'!L35="","",IF('Физическое развитие'!L35&gt;1.5,"сформирован",IF('Физическое развитие'!L35&lt;0.5,"не сформирован", "в стадии формирования")))</f>
        <v/>
      </c>
      <c r="BI35" s="134"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4"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5"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4"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6">
        <f>список!A34</f>
        <v>33</v>
      </c>
      <c r="B36" s="163" t="str">
        <f>IF(список!B34="","",список!B34)</f>
        <v/>
      </c>
      <c r="C36" s="81" t="str">
        <f>IF(список!C34="","",список!C34)</f>
        <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4"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4"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4"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7"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7"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5"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7" t="str">
        <f>IF('Физическое развитие'!D36="","",IF('Физическое развитие'!D36&gt;1.5,"сформирован",IF('Физическое развитие'!D36&lt;0.5,"не сформирован", "в стадии формирования")))</f>
        <v/>
      </c>
      <c r="BA36" s="97" t="str">
        <f>IF('Физическое развитие'!E36="","",IF('Физическое развитие'!E36&gt;1.5,"сформирован",IF('Физическое развитие'!E36&lt;0.5,"не сформирован", "в стадии формирования")))</f>
        <v/>
      </c>
      <c r="BB36" s="97" t="str">
        <f>IF('Физическое развитие'!F36="","",IF('Физическое развитие'!F36&gt;1.5,"сформирован",IF('Физическое развитие'!F36&lt;0.5,"не сформирован", "в стадии формирования")))</f>
        <v/>
      </c>
      <c r="BC36" s="97" t="str">
        <f>IF('Физическое развитие'!G36="","",IF('Физическое развитие'!G36&gt;1.5,"сформирован",IF('Физическое развитие'!G36&lt;0.5,"не сформирован", "в стадии формирования")))</f>
        <v/>
      </c>
      <c r="BD36" s="97" t="str">
        <f>IF('Физическое развитие'!H36="","",IF('Физическое развитие'!H36&gt;1.5,"сформирован",IF('Физическое развитие'!H36&lt;0.5,"не сформирован", "в стадии формирования")))</f>
        <v/>
      </c>
      <c r="BE36" s="97" t="str">
        <f>IF('Физическое развитие'!I36="","",IF('Физическое развитие'!I36&gt;1.5,"сформирован",IF('Физическое развитие'!I36&lt;0.5,"не сформирован", "в стадии формирования")))</f>
        <v/>
      </c>
      <c r="BF36" s="97" t="str">
        <f>IF('Физическое развитие'!J36="","",IF('Физическое развитие'!J36&gt;1.5,"сформирован",IF('Физическое развитие'!J36&lt;0.5,"не сформирован", "в стадии формирования")))</f>
        <v/>
      </c>
      <c r="BG36" s="97" t="str">
        <f>IF('Физическое развитие'!K36="","",IF('Физическое развитие'!K36&gt;1.5,"сформирован",IF('Физическое развитие'!K36&lt;0.5,"не сформирован", "в стадии формирования")))</f>
        <v/>
      </c>
      <c r="BH36" s="97" t="str">
        <f>IF('Физическое развитие'!L36="","",IF('Физическое развитие'!L36&gt;1.5,"сформирован",IF('Физическое развитие'!L36&lt;0.5,"не сформирован", "в стадии формирования")))</f>
        <v/>
      </c>
      <c r="BI36" s="134"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4"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5"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4"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6">
        <f>список!A35</f>
        <v>34</v>
      </c>
      <c r="B37" s="163" t="str">
        <f>IF(список!B35="","",список!B35)</f>
        <v/>
      </c>
      <c r="C37" s="81" t="str">
        <f>IF(список!C35="","",список!C35)</f>
        <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4"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4"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4"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4"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7"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7"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5"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7" t="str">
        <f>IF('Физическое развитие'!D37="","",IF('Физическое развитие'!D37&gt;1.5,"сформирован",IF('Физическое развитие'!D37&lt;0.5,"не сформирован", "в стадии формирования")))</f>
        <v/>
      </c>
      <c r="BA37" s="97" t="str">
        <f>IF('Физическое развитие'!E37="","",IF('Физическое развитие'!E37&gt;1.5,"сформирован",IF('Физическое развитие'!E37&lt;0.5,"не сформирован", "в стадии формирования")))</f>
        <v/>
      </c>
      <c r="BB37" s="97" t="str">
        <f>IF('Физическое развитие'!F37="","",IF('Физическое развитие'!F37&gt;1.5,"сформирован",IF('Физическое развитие'!F37&lt;0.5,"не сформирован", "в стадии формирования")))</f>
        <v/>
      </c>
      <c r="BC37" s="97" t="str">
        <f>IF('Физическое развитие'!G37="","",IF('Физическое развитие'!G37&gt;1.5,"сформирован",IF('Физическое развитие'!G37&lt;0.5,"не сформирован", "в стадии формирования")))</f>
        <v/>
      </c>
      <c r="BD37" s="97" t="str">
        <f>IF('Физическое развитие'!H37="","",IF('Физическое развитие'!H37&gt;1.5,"сформирован",IF('Физическое развитие'!H37&lt;0.5,"не сформирован", "в стадии формирования")))</f>
        <v/>
      </c>
      <c r="BE37" s="97" t="str">
        <f>IF('Физическое развитие'!I37="","",IF('Физическое развитие'!I37&gt;1.5,"сформирован",IF('Физическое развитие'!I37&lt;0.5,"не сформирован", "в стадии формирования")))</f>
        <v/>
      </c>
      <c r="BF37" s="97" t="str">
        <f>IF('Физическое развитие'!J37="","",IF('Физическое развитие'!J37&gt;1.5,"сформирован",IF('Физическое развитие'!J37&lt;0.5,"не сформирован", "в стадии формирования")))</f>
        <v/>
      </c>
      <c r="BG37" s="97" t="str">
        <f>IF('Физическое развитие'!K37="","",IF('Физическое развитие'!K37&gt;1.5,"сформирован",IF('Физическое развитие'!K37&lt;0.5,"не сформирован", "в стадии формирования")))</f>
        <v/>
      </c>
      <c r="BH37" s="97" t="str">
        <f>IF('Физическое развитие'!L37="","",IF('Физическое развитие'!L37&gt;1.5,"сформирован",IF('Физическое развитие'!L37&lt;0.5,"не сформирован", "в стадии формирования")))</f>
        <v/>
      </c>
      <c r="BI37" s="134"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4"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5"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4"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7">
        <f>список!A36</f>
        <v>35</v>
      </c>
      <c r="B38" s="163" t="str">
        <f>IF(список!B36="","",список!B36)</f>
        <v/>
      </c>
      <c r="C38" s="298" t="str">
        <f>IF(список!C36="","",список!C36)</f>
        <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299"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299"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300"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299"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7"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7"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5"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7" t="str">
        <f>IF('Физическое развитие'!D38="","",IF('Физическое развитие'!D38&gt;1.5,"сформирован",IF('Физическое развитие'!D38&lt;0.5,"не сформирован", "в стадии формирования")))</f>
        <v/>
      </c>
      <c r="BA38" s="97" t="str">
        <f>IF('Физическое развитие'!E38="","",IF('Физическое развитие'!E38&gt;1.5,"сформирован",IF('Физическое развитие'!E38&lt;0.5,"не сформирован", "в стадии формирования")))</f>
        <v/>
      </c>
      <c r="BB38" s="97" t="str">
        <f>IF('Физическое развитие'!F38="","",IF('Физическое развитие'!F38&gt;1.5,"сформирован",IF('Физическое развитие'!F38&lt;0.5,"не сформирован", "в стадии формирования")))</f>
        <v/>
      </c>
      <c r="BC38" s="97" t="str">
        <f>IF('Физическое развитие'!G38="","",IF('Физическое развитие'!G38&gt;1.5,"сформирован",IF('Физическое развитие'!G38&lt;0.5,"не сформирован", "в стадии формирования")))</f>
        <v/>
      </c>
      <c r="BD38" s="97" t="str">
        <f>IF('Физическое развитие'!H38="","",IF('Физическое развитие'!H38&gt;1.5,"сформирован",IF('Физическое развитие'!H38&lt;0.5,"не сформирован", "в стадии формирования")))</f>
        <v/>
      </c>
      <c r="BE38" s="97" t="str">
        <f>IF('Физическое развитие'!I38="","",IF('Физическое развитие'!I38&gt;1.5,"сформирован",IF('Физическое развитие'!I38&lt;0.5,"не сформирован", "в стадии формирования")))</f>
        <v/>
      </c>
      <c r="BF38" s="97" t="str">
        <f>IF('Физическое развитие'!J38="","",IF('Физическое развитие'!J38&gt;1.5,"сформирован",IF('Физическое развитие'!J38&lt;0.5,"не сформирован", "в стадии формирования")))</f>
        <v/>
      </c>
      <c r="BG38" s="97" t="str">
        <f>IF('Физическое развитие'!K38="","",IF('Физическое развитие'!K38&gt;1.5,"сформирован",IF('Физическое развитие'!K38&lt;0.5,"не сформирован", "в стадии формирования")))</f>
        <v/>
      </c>
      <c r="BH38" s="97" t="str">
        <f>IF('Физическое развитие'!L38="","",IF('Физическое развитие'!L38&gt;1.5,"сформирован",IF('Физическое развитие'!L38&lt;0.5,"не сформирован", "в стадии формирования")))</f>
        <v/>
      </c>
      <c r="BI38" s="299"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299"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5"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299"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1"/>
      <c r="DB38" s="298"/>
      <c r="DC38" s="298"/>
      <c r="DD38" s="298"/>
      <c r="DE38" s="298"/>
      <c r="DF38" s="298"/>
      <c r="DG38" s="298"/>
      <c r="DH38" s="298"/>
      <c r="DI38" s="298"/>
      <c r="DJ38" s="298"/>
      <c r="DK38" s="298"/>
      <c r="DL38" s="298"/>
      <c r="DM38" s="298"/>
      <c r="DN38" s="298"/>
      <c r="DO38" s="298"/>
      <c r="DP38" s="298"/>
      <c r="DQ38" s="298"/>
      <c r="DR38" s="298"/>
      <c r="DS38" s="298"/>
      <c r="DT38" s="298"/>
      <c r="DU38" s="298"/>
      <c r="DV38" s="298"/>
      <c r="DW38" s="298"/>
      <c r="DX38" s="298"/>
      <c r="DY38" s="298"/>
      <c r="DZ38" s="298"/>
      <c r="EA38" s="298"/>
      <c r="EB38" s="298"/>
      <c r="EC38" s="298"/>
      <c r="ED38" s="298"/>
      <c r="EE38" s="298"/>
      <c r="EF38" s="298"/>
      <c r="EG38" s="298"/>
      <c r="EH38" s="298"/>
      <c r="EI38" s="298"/>
      <c r="EJ38" s="298"/>
      <c r="EK38" s="298"/>
      <c r="EL38" s="302"/>
    </row>
    <row r="39" spans="1:142">
      <c r="A39" s="109"/>
      <c r="B39" s="143"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88"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89"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90"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90"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1"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90" t="str">
        <f>IF('Физическое развитие'!D36="","",IF('Физическое развитие'!D36=2,"сформирован",IF('Физическое развитие'!D36=0,"не сформирован", "в стадии формирования")))</f>
        <v/>
      </c>
      <c r="BA39" s="290" t="str">
        <f>IF('Физическое развитие'!E36="","",IF('Физическое развитие'!E36=2,"сформирован",IF('Физическое развитие'!E36=0,"не сформирован", "в стадии формирования")))</f>
        <v/>
      </c>
      <c r="BB39" s="290" t="str">
        <f>IF('Физическое развитие'!F36="","",IF('Физическое развитие'!F36=2,"сформирован",IF('Физическое развитие'!F36=0,"не сформирован", "в стадии формирования")))</f>
        <v/>
      </c>
      <c r="BC39" s="290" t="str">
        <f>IF('Физическое развитие'!G36="","",IF('Физическое развитие'!G36=2,"сформирован",IF('Физическое развитие'!G36=0,"не сформирован", "в стадии формирования")))</f>
        <v/>
      </c>
      <c r="BD39" s="290" t="str">
        <f>IF('Физическое развитие'!H36="","",IF('Физическое развитие'!H36=2,"сформирован",IF('Физическое развитие'!H36=0,"не сформирован", "в стадии формирования")))</f>
        <v/>
      </c>
      <c r="BE39" s="290" t="str">
        <f>IF('Физическое развитие'!I36="","",IF('Физическое развитие'!I36=2,"сформирован",IF('Физическое развитие'!I36=0,"не сформирован", "в стадии формирования")))</f>
        <v/>
      </c>
      <c r="BF39" s="290" t="str">
        <f>IF('Физическое развитие'!J36="","",IF('Физическое развитие'!J36=2,"сформирован",IF('Физическое развитие'!J36=0,"не сформирован", "в стадии формирования")))</f>
        <v/>
      </c>
      <c r="BG39" s="290" t="str">
        <f>IF('Физическое развитие'!K36="","",IF('Физическое развитие'!K36=2,"сформирован",IF('Физическое развитие'!K36=0,"не сформирован", "в стадии формирования")))</f>
        <v/>
      </c>
      <c r="BH39" s="290" t="str">
        <f>IF('Физическое развитие'!M36="","",IF('Физическое развитие'!M36=2,"сформирован",IF('Физическое развитие'!M36=0,"не сформирован", "в стадии формирования")))</f>
        <v/>
      </c>
      <c r="BI39" s="288"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88"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1"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88"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0"/>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6">
        <f>список!A38</f>
        <v>0</v>
      </c>
      <c r="B40" s="163" t="str">
        <f>IF(список!B35="","",список!B35)</f>
        <v/>
      </c>
      <c r="C40" s="81" t="str">
        <f>IF(список!C38="","",список!C38)</f>
        <v/>
      </c>
      <c r="D40" s="89">
        <f>COUNTIF(D$4:D$39,$C$40)</f>
        <v>36</v>
      </c>
      <c r="E40" s="81">
        <f t="shared" ref="E40:AP40" si="14">COUNTIF(E$4:E$39,$C$40)</f>
        <v>36</v>
      </c>
      <c r="F40" s="90">
        <f t="shared" si="14"/>
        <v>36</v>
      </c>
      <c r="G40" s="130">
        <f>'Социально-коммуникативное разви'!N38</f>
        <v>0</v>
      </c>
      <c r="H40" s="130">
        <f>'Социально-коммуникативное разви'!O38</f>
        <v>0</v>
      </c>
      <c r="I40" s="130"/>
      <c r="J40" s="130"/>
      <c r="K40" s="130"/>
      <c r="L40" s="130"/>
      <c r="M40" s="130"/>
      <c r="N40" s="130"/>
      <c r="O40" s="130"/>
      <c r="P40" s="144">
        <f>AVERAGE(D40:F40)</f>
        <v>36</v>
      </c>
      <c r="Q40" s="144"/>
      <c r="R40" s="107">
        <f t="shared" si="14"/>
        <v>36</v>
      </c>
      <c r="S40" s="150"/>
      <c r="T40" s="150"/>
      <c r="U40" s="150"/>
      <c r="V40" s="150"/>
      <c r="W40" s="84">
        <f t="shared" si="14"/>
        <v>36</v>
      </c>
      <c r="X40" s="84">
        <f t="shared" si="14"/>
        <v>36</v>
      </c>
      <c r="Y40" s="110"/>
      <c r="Z40" s="110"/>
      <c r="AA40" s="130"/>
      <c r="AB40" s="131">
        <f>AVERAGE(R40:Z40)</f>
        <v>36</v>
      </c>
      <c r="AC40" s="89">
        <f t="shared" si="14"/>
        <v>36</v>
      </c>
      <c r="AD40" s="115">
        <f t="shared" si="14"/>
        <v>36</v>
      </c>
      <c r="AE40" s="115"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4"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7">
        <f>AVERAGE(AC40:AE40)</f>
        <v>36</v>
      </c>
      <c r="AN40" s="81">
        <f t="shared" si="14"/>
        <v>36</v>
      </c>
      <c r="AO40" s="81">
        <f t="shared" si="14"/>
        <v>36</v>
      </c>
      <c r="AP40" s="81">
        <f t="shared" si="14"/>
        <v>36</v>
      </c>
      <c r="AQ40" s="81">
        <f>AVERAGE(AP40:AP40)</f>
        <v>36</v>
      </c>
      <c r="AT40" s="136">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6">
        <f>список!A39</f>
        <v>0</v>
      </c>
      <c r="B41" s="163" t="str">
        <f>IF(список!B36="","",список!B36)</f>
        <v/>
      </c>
      <c r="C41" s="81" t="str">
        <f>IF(список!C39="","",список!C39)</f>
        <v/>
      </c>
      <c r="D41" s="81">
        <f>COUNTIF(D$4:D$39,$C$41)</f>
        <v>36</v>
      </c>
      <c r="E41" s="81">
        <f t="shared" ref="E41:AP41" si="16">COUNTIF(E$4:E$39,$C$41)</f>
        <v>36</v>
      </c>
      <c r="F41" s="81">
        <f t="shared" si="16"/>
        <v>36</v>
      </c>
      <c r="G41" s="130">
        <f>'Социально-коммуникативное разви'!N39</f>
        <v>0</v>
      </c>
      <c r="H41" s="130">
        <f>'Социально-коммуникативное разви'!O39</f>
        <v>0</v>
      </c>
      <c r="I41" s="84"/>
      <c r="J41" s="84"/>
      <c r="K41" s="84"/>
      <c r="L41" s="84"/>
      <c r="M41" s="84"/>
      <c r="N41" s="84"/>
      <c r="O41" s="84"/>
      <c r="P41" s="133">
        <f>AVERAGE(D41:F41)</f>
        <v>36</v>
      </c>
      <c r="Q41" s="133"/>
      <c r="R41" s="84">
        <f t="shared" si="16"/>
        <v>36</v>
      </c>
      <c r="S41" s="84"/>
      <c r="T41" s="84"/>
      <c r="U41" s="84"/>
      <c r="V41" s="84"/>
      <c r="W41" s="84">
        <f t="shared" si="16"/>
        <v>36</v>
      </c>
      <c r="X41" s="84">
        <f t="shared" si="16"/>
        <v>36</v>
      </c>
      <c r="Y41" s="84"/>
      <c r="Z41" s="84"/>
      <c r="AA41" s="84"/>
      <c r="AB41" s="132">
        <f>AVERAGE(R41:Z41)</f>
        <v>36</v>
      </c>
      <c r="AC41" s="84">
        <f t="shared" si="16"/>
        <v>36</v>
      </c>
      <c r="AD41" s="84">
        <f>COUNTIF(AD$4:AD$39,$C$41)</f>
        <v>36</v>
      </c>
      <c r="AE41" s="115" t="str">
        <f>IF('Речевое развитие'!F38="","",IF('Речевое развитие'!F38=2,"сформирован",IF('Речевое развитие'!GG38=0,"не сформирован", "в стадии формирования")))</f>
        <v/>
      </c>
      <c r="AF41" s="110"/>
      <c r="AG41" s="110"/>
      <c r="AH41" s="110"/>
      <c r="AI41" s="110"/>
      <c r="AJ41" s="110"/>
      <c r="AK41" s="110"/>
      <c r="AL41" s="164"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7">
        <f>AVERAGE(AC41:AE41)</f>
        <v>36</v>
      </c>
      <c r="AN41" s="81">
        <f t="shared" si="16"/>
        <v>36</v>
      </c>
      <c r="AO41" s="81">
        <f>COUNTIF(AO$4:AO$39,$C$41)</f>
        <v>36</v>
      </c>
      <c r="AP41" s="81">
        <f t="shared" si="16"/>
        <v>36</v>
      </c>
      <c r="AQ41" s="81">
        <f>AVERAGE(AP41:AP41)</f>
        <v>36</v>
      </c>
      <c r="AT41" s="136">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6">
        <f>список!A40</f>
        <v>0</v>
      </c>
      <c r="B42" s="163" t="str">
        <f>IF(список!B37="","",список!B37)</f>
        <v/>
      </c>
      <c r="C42" s="81" t="str">
        <f>IF(список!C40="","",список!C40)</f>
        <v/>
      </c>
      <c r="D42" s="81">
        <f>COUNTIF(D$4:D$39,$C$42)</f>
        <v>36</v>
      </c>
      <c r="E42" s="81">
        <f t="shared" ref="E42:AP42" si="17">COUNTIF(E$4:E$39,$C$42)</f>
        <v>36</v>
      </c>
      <c r="F42" s="81">
        <f t="shared" si="17"/>
        <v>36</v>
      </c>
      <c r="G42" s="130">
        <f>'Социально-коммуникативное разви'!N40</f>
        <v>0</v>
      </c>
      <c r="H42" s="130">
        <f>'Социально-коммуникативное разви'!O40</f>
        <v>0</v>
      </c>
      <c r="P42" s="134">
        <f>AVERAGE(D42:F42)</f>
        <v>36</v>
      </c>
      <c r="Q42" s="134"/>
      <c r="R42" s="81">
        <f t="shared" si="17"/>
        <v>36</v>
      </c>
      <c r="W42" s="81">
        <f t="shared" si="17"/>
        <v>36</v>
      </c>
      <c r="X42" s="81">
        <f t="shared" si="17"/>
        <v>36</v>
      </c>
      <c r="AB42" s="135">
        <f>AVERAGE(R42:Z42)</f>
        <v>36</v>
      </c>
      <c r="AC42" s="81">
        <f t="shared" si="17"/>
        <v>36</v>
      </c>
      <c r="AD42" s="81">
        <f t="shared" si="17"/>
        <v>36</v>
      </c>
      <c r="AE42" s="115"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4"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7">
        <f>AVERAGE(AC42:AE42)</f>
        <v>36</v>
      </c>
      <c r="AN42" s="81">
        <f t="shared" si="17"/>
        <v>36</v>
      </c>
      <c r="AO42" s="81">
        <f t="shared" si="17"/>
        <v>36</v>
      </c>
      <c r="AP42" s="81">
        <f t="shared" si="17"/>
        <v>36</v>
      </c>
      <c r="AQ42" s="81">
        <f>AVERAGE(AP42:AP42)</f>
        <v>36</v>
      </c>
      <c r="AT42" s="136">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6"/>
      <c r="B43" s="163"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6"/>
      <c r="B44" s="163"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K15" zoomScale="70" zoomScaleNormal="70" workbookViewId="0">
      <selection activeCell="X31" sqref="X5:AE31"/>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7"/>
    <col min="19" max="19" width="15.42578125" style="81" customWidth="1"/>
    <col min="20" max="20" width="9.140625" style="81" customWidth="1"/>
    <col min="21" max="21" width="9.140625" style="81"/>
    <col min="22" max="23" width="9.140625" style="117"/>
    <col min="24" max="31" width="9.140625" style="81"/>
    <col min="32" max="33" width="9.140625" style="117"/>
    <col min="34" max="16384" width="9.140625" style="94"/>
  </cols>
  <sheetData>
    <row r="1" spans="1:34">
      <c r="A1" s="331" t="s">
        <v>119</v>
      </c>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row>
    <row r="2" spans="1:34" ht="63" customHeight="1">
      <c r="A2" s="337" t="str">
        <f>список!A1</f>
        <v>№</v>
      </c>
      <c r="B2" s="340" t="str">
        <f>список!B1</f>
        <v>Фамилия, имя воспитанника</v>
      </c>
      <c r="C2" s="337" t="str">
        <f>список!C1</f>
        <v xml:space="preserve">дата </v>
      </c>
      <c r="D2" s="332" t="s">
        <v>120</v>
      </c>
      <c r="E2" s="333"/>
      <c r="F2" s="333"/>
      <c r="G2" s="333"/>
      <c r="H2" s="333"/>
      <c r="I2" s="333"/>
      <c r="J2" s="333"/>
      <c r="K2" s="333"/>
      <c r="L2" s="333"/>
      <c r="M2" s="333"/>
      <c r="N2" s="333"/>
      <c r="O2" s="333"/>
      <c r="P2" s="333"/>
      <c r="Q2" s="333"/>
      <c r="R2" s="334"/>
      <c r="S2" s="335" t="s">
        <v>123</v>
      </c>
      <c r="T2" s="335"/>
      <c r="U2" s="335"/>
      <c r="V2" s="335"/>
      <c r="W2" s="335"/>
      <c r="X2" s="336" t="s">
        <v>124</v>
      </c>
      <c r="Y2" s="336"/>
      <c r="Z2" s="336"/>
      <c r="AA2" s="336"/>
      <c r="AB2" s="336"/>
      <c r="AC2" s="336"/>
      <c r="AD2" s="336"/>
      <c r="AE2" s="336"/>
      <c r="AF2" s="336"/>
      <c r="AG2" s="336"/>
    </row>
    <row r="3" spans="1:34" s="140" customFormat="1" ht="18" customHeight="1">
      <c r="A3" s="338"/>
      <c r="B3" s="341"/>
      <c r="C3" s="338"/>
      <c r="D3" s="343" t="s">
        <v>121</v>
      </c>
      <c r="E3" s="343"/>
      <c r="F3" s="343"/>
      <c r="G3" s="343"/>
      <c r="H3" s="343"/>
      <c r="I3" s="343" t="s">
        <v>122</v>
      </c>
      <c r="J3" s="343"/>
      <c r="K3" s="343"/>
      <c r="L3" s="343"/>
      <c r="M3" s="343"/>
      <c r="N3" s="343"/>
      <c r="O3" s="343"/>
      <c r="P3" s="343"/>
      <c r="Q3" s="138"/>
      <c r="R3" s="138"/>
      <c r="S3" s="139"/>
      <c r="T3" s="139"/>
      <c r="U3" s="139"/>
      <c r="V3" s="139"/>
      <c r="W3" s="139"/>
      <c r="X3" s="138"/>
      <c r="Y3" s="138"/>
      <c r="Z3" s="138"/>
      <c r="AA3" s="138"/>
      <c r="AB3" s="138"/>
      <c r="AC3" s="138"/>
      <c r="AD3" s="138"/>
      <c r="AE3" s="138"/>
      <c r="AF3" s="138"/>
      <c r="AG3" s="138"/>
    </row>
    <row r="4" spans="1:34" ht="161.25" customHeight="1" thickBot="1">
      <c r="A4" s="339"/>
      <c r="B4" s="342"/>
      <c r="C4" s="339"/>
      <c r="D4" s="113" t="s">
        <v>156</v>
      </c>
      <c r="E4" s="113" t="s">
        <v>157</v>
      </c>
      <c r="F4" s="113" t="s">
        <v>158</v>
      </c>
      <c r="G4" s="113" t="s">
        <v>260</v>
      </c>
      <c r="H4" s="113" t="s">
        <v>159</v>
      </c>
      <c r="I4" s="113" t="s">
        <v>160</v>
      </c>
      <c r="J4" s="114" t="s">
        <v>161</v>
      </c>
      <c r="K4" s="114" t="s">
        <v>261</v>
      </c>
      <c r="L4" s="114" t="s">
        <v>231</v>
      </c>
      <c r="M4" s="114" t="s">
        <v>163</v>
      </c>
      <c r="N4" s="114" t="s">
        <v>164</v>
      </c>
      <c r="O4" s="114" t="s">
        <v>165</v>
      </c>
      <c r="P4" s="114" t="s">
        <v>166</v>
      </c>
      <c r="Q4" s="344" t="s">
        <v>0</v>
      </c>
      <c r="R4" s="344"/>
      <c r="S4" s="114" t="s">
        <v>167</v>
      </c>
      <c r="T4" s="114" t="s">
        <v>168</v>
      </c>
      <c r="U4" s="114" t="s">
        <v>169</v>
      </c>
      <c r="V4" s="344" t="s">
        <v>0</v>
      </c>
      <c r="W4" s="344"/>
      <c r="X4" s="114" t="s">
        <v>262</v>
      </c>
      <c r="Y4" s="114" t="s">
        <v>170</v>
      </c>
      <c r="Z4" s="114" t="s">
        <v>171</v>
      </c>
      <c r="AA4" s="114" t="s">
        <v>174</v>
      </c>
      <c r="AB4" s="114" t="s">
        <v>172</v>
      </c>
      <c r="AC4" s="114" t="s">
        <v>173</v>
      </c>
      <c r="AD4" s="114" t="s">
        <v>175</v>
      </c>
      <c r="AE4" s="114" t="s">
        <v>176</v>
      </c>
      <c r="AF4" s="344" t="s">
        <v>0</v>
      </c>
      <c r="AG4" s="344"/>
    </row>
    <row r="5" spans="1:34">
      <c r="A5" s="81">
        <f>список!A2</f>
        <v>1</v>
      </c>
      <c r="B5" s="81" t="str">
        <f>IF(список!B2="","",список!B2)</f>
        <v/>
      </c>
      <c r="C5" s="81" t="str">
        <f>IF(список!C2="","",список!C2)</f>
        <v/>
      </c>
      <c r="D5" s="222"/>
      <c r="E5" s="223"/>
      <c r="F5" s="223"/>
      <c r="G5" s="223"/>
      <c r="H5" s="223"/>
      <c r="I5" s="223"/>
      <c r="J5" s="223"/>
      <c r="K5" s="223"/>
      <c r="L5" s="223"/>
      <c r="M5" s="223"/>
      <c r="N5" s="223"/>
      <c r="O5" s="223"/>
      <c r="P5" s="223"/>
      <c r="Q5" s="237" t="str">
        <f>IF(D5="","",IF(E5="","",IF(F5="","",IF(G5="","",IF(H5="","",IF(I5="","",IF(J5="","",IF(K5="","",IF(L5="","",IF(M5="","",IF(N5="","",IF(O5="","",IF(P5="","",SUM(D5:P5)/13)))))))))))))</f>
        <v/>
      </c>
      <c r="R5" s="238" t="str">
        <f>IF(Q5="","",IF(Q5&gt;1.5,"сформирован",IF(Q5&lt;0.5,"не сформирован", "в стадии формирования")))</f>
        <v/>
      </c>
      <c r="S5" s="222"/>
      <c r="T5" s="223"/>
      <c r="U5" s="223"/>
      <c r="V5" s="303" t="str">
        <f>IF(S5="","",IF(T5="","",IF(U5="","",SUM(S5:U5)/3)))</f>
        <v/>
      </c>
      <c r="W5" s="245" t="str">
        <f>IF(V5="","",IF(V5&gt;1.5,"сформирован",IF(V5&lt;0.5,"не сформирован","в стадии формирования")))</f>
        <v/>
      </c>
      <c r="X5" s="222"/>
      <c r="Y5" s="223"/>
      <c r="Z5" s="223"/>
      <c r="AA5" s="223"/>
      <c r="AB5" s="222"/>
      <c r="AC5" s="223"/>
      <c r="AD5" s="223"/>
      <c r="AE5" s="223"/>
      <c r="AF5" s="237" t="str">
        <f>IF(X5="","",IF(Y5="","",IF(Z5="","",IF(AA5="","",IF(AB5="","",IF(AC5="","",IF(AD5="","",IF(AE5="","",(SUM(X5:AE5)/8)))))))))</f>
        <v/>
      </c>
      <c r="AG5" s="238" t="str">
        <f>IF(AF5="","",IF(AF5&gt;1.5,"сформирован",IF(AF5&lt;0.5,"не сформирован", "в стадии формирования")))</f>
        <v/>
      </c>
      <c r="AH5" s="248"/>
    </row>
    <row r="6" spans="1:34">
      <c r="A6" s="81">
        <f>список!A3</f>
        <v>2</v>
      </c>
      <c r="B6" s="81" t="str">
        <f>IF(список!B3="","",список!B3)</f>
        <v/>
      </c>
      <c r="C6" s="81" t="str">
        <f>IF(список!C3="","",список!C3)</f>
        <v/>
      </c>
      <c r="D6" s="224"/>
      <c r="E6" s="225"/>
      <c r="F6" s="225"/>
      <c r="G6" s="225"/>
      <c r="H6" s="225"/>
      <c r="I6" s="225"/>
      <c r="J6" s="225"/>
      <c r="K6" s="225"/>
      <c r="L6" s="225"/>
      <c r="M6" s="225"/>
      <c r="N6" s="225"/>
      <c r="O6" s="225"/>
      <c r="P6" s="225"/>
      <c r="Q6" s="239" t="str">
        <f t="shared" ref="Q6:Q39" si="0">IF(D6="","",IF(E6="","",IF(F6="","",IF(G6="","",IF(H6="","",IF(I6="","",IF(J6="","",IF(K6="","",IF(L6="","",IF(M6="","",IF(N6="","",IF(O6="","",IF(P6="","",SUM(D6:P6)/13)))))))))))))</f>
        <v/>
      </c>
      <c r="R6" s="240" t="str">
        <f t="shared" ref="R6:R39" si="1">IF(Q6="","",IF(Q6&gt;1.5,"сформирован",IF(Q6&lt;0.5,"не сформирован", "в стадии формирования")))</f>
        <v/>
      </c>
      <c r="S6" s="224"/>
      <c r="T6" s="225"/>
      <c r="U6" s="225"/>
      <c r="V6" s="304" t="str">
        <f t="shared" ref="V6:V39" si="2">IF(S6="","",IF(T6="","",IF(U6="","",SUM(S6:U6)/3)))</f>
        <v/>
      </c>
      <c r="W6" s="246" t="str">
        <f t="shared" ref="W6:W39" si="3">IF(V6="","",IF(V6&gt;1.5,"сформирован",IF(V6&lt;0.5,"не сформирован","в стадии формирования")))</f>
        <v/>
      </c>
      <c r="X6" s="224"/>
      <c r="Y6" s="225"/>
      <c r="Z6" s="225"/>
      <c r="AA6" s="225"/>
      <c r="AB6" s="224"/>
      <c r="AC6" s="225"/>
      <c r="AD6" s="225"/>
      <c r="AE6" s="225"/>
      <c r="AF6" s="239" t="str">
        <f t="shared" ref="AF6:AF39" si="4">IF(X6="","",IF(Y6="","",IF(Z6="","",IF(AA6="","",IF(AB6="","",IF(AC6="","",IF(AD6="","",IF(AE6="","",(SUM(X6:AE6)/8)))))))))</f>
        <v/>
      </c>
      <c r="AG6" s="240" t="str">
        <f t="shared" ref="AG6:AG39" si="5">IF(AF6="","",IF(AF6&gt;1.5,"сформирован",IF(AF6&lt;0.5,"не сформирован", "в стадии формирования")))</f>
        <v/>
      </c>
      <c r="AH6" s="248"/>
    </row>
    <row r="7" spans="1:34">
      <c r="A7" s="81">
        <f>список!A4</f>
        <v>3</v>
      </c>
      <c r="B7" s="81" t="str">
        <f>IF(список!B4="","",список!B4)</f>
        <v/>
      </c>
      <c r="C7" s="81" t="str">
        <f>IF(список!C4="","",список!C4)</f>
        <v/>
      </c>
      <c r="D7" s="224"/>
      <c r="E7" s="225"/>
      <c r="F7" s="225"/>
      <c r="G7" s="225"/>
      <c r="H7" s="225"/>
      <c r="I7" s="225"/>
      <c r="J7" s="225"/>
      <c r="K7" s="225"/>
      <c r="L7" s="225"/>
      <c r="M7" s="225"/>
      <c r="N7" s="225"/>
      <c r="O7" s="225"/>
      <c r="P7" s="225"/>
      <c r="Q7" s="239" t="str">
        <f t="shared" si="0"/>
        <v/>
      </c>
      <c r="R7" s="240" t="str">
        <f t="shared" si="1"/>
        <v/>
      </c>
      <c r="S7" s="224"/>
      <c r="T7" s="225"/>
      <c r="U7" s="225"/>
      <c r="V7" s="304" t="str">
        <f t="shared" si="2"/>
        <v/>
      </c>
      <c r="W7" s="246" t="str">
        <f t="shared" si="3"/>
        <v/>
      </c>
      <c r="X7" s="224"/>
      <c r="Y7" s="225"/>
      <c r="Z7" s="225"/>
      <c r="AA7" s="225"/>
      <c r="AB7" s="224"/>
      <c r="AC7" s="225"/>
      <c r="AD7" s="225"/>
      <c r="AE7" s="225"/>
      <c r="AF7" s="239" t="str">
        <f t="shared" si="4"/>
        <v/>
      </c>
      <c r="AG7" s="240" t="str">
        <f t="shared" si="5"/>
        <v/>
      </c>
      <c r="AH7" s="248"/>
    </row>
    <row r="8" spans="1:34">
      <c r="A8" s="81">
        <f>список!A5</f>
        <v>4</v>
      </c>
      <c r="B8" s="81" t="str">
        <f>IF(список!B5="","",список!B5)</f>
        <v/>
      </c>
      <c r="C8" s="81" t="str">
        <f>IF(список!C5="","",список!C5)</f>
        <v/>
      </c>
      <c r="D8" s="224"/>
      <c r="E8" s="225"/>
      <c r="F8" s="225"/>
      <c r="G8" s="225"/>
      <c r="H8" s="225"/>
      <c r="I8" s="225"/>
      <c r="J8" s="225"/>
      <c r="K8" s="225"/>
      <c r="L8" s="225"/>
      <c r="M8" s="225"/>
      <c r="N8" s="225"/>
      <c r="O8" s="225"/>
      <c r="P8" s="225"/>
      <c r="Q8" s="239" t="str">
        <f t="shared" si="0"/>
        <v/>
      </c>
      <c r="R8" s="240" t="str">
        <f t="shared" si="1"/>
        <v/>
      </c>
      <c r="S8" s="224"/>
      <c r="T8" s="225"/>
      <c r="U8" s="225"/>
      <c r="V8" s="304" t="str">
        <f t="shared" si="2"/>
        <v/>
      </c>
      <c r="W8" s="246" t="str">
        <f t="shared" si="3"/>
        <v/>
      </c>
      <c r="X8" s="224"/>
      <c r="Y8" s="225"/>
      <c r="Z8" s="225"/>
      <c r="AA8" s="225"/>
      <c r="AB8" s="224"/>
      <c r="AC8" s="225"/>
      <c r="AD8" s="225"/>
      <c r="AE8" s="225"/>
      <c r="AF8" s="239" t="str">
        <f t="shared" si="4"/>
        <v/>
      </c>
      <c r="AG8" s="240" t="str">
        <f t="shared" si="5"/>
        <v/>
      </c>
      <c r="AH8" s="248"/>
    </row>
    <row r="9" spans="1:34">
      <c r="A9" s="81">
        <f>список!A6</f>
        <v>5</v>
      </c>
      <c r="B9" s="81" t="str">
        <f>IF(список!B6="","",список!B6)</f>
        <v/>
      </c>
      <c r="C9" s="81" t="str">
        <f>IF(список!C6="","",список!C6)</f>
        <v/>
      </c>
      <c r="D9" s="224"/>
      <c r="E9" s="225"/>
      <c r="F9" s="225"/>
      <c r="G9" s="225"/>
      <c r="H9" s="225"/>
      <c r="I9" s="225"/>
      <c r="J9" s="225"/>
      <c r="K9" s="225"/>
      <c r="L9" s="225"/>
      <c r="M9" s="225"/>
      <c r="N9" s="225"/>
      <c r="O9" s="225"/>
      <c r="P9" s="225"/>
      <c r="Q9" s="239" t="str">
        <f t="shared" si="0"/>
        <v/>
      </c>
      <c r="R9" s="240" t="str">
        <f t="shared" si="1"/>
        <v/>
      </c>
      <c r="S9" s="224"/>
      <c r="T9" s="225"/>
      <c r="U9" s="225"/>
      <c r="V9" s="304" t="str">
        <f t="shared" si="2"/>
        <v/>
      </c>
      <c r="W9" s="246" t="str">
        <f t="shared" si="3"/>
        <v/>
      </c>
      <c r="X9" s="224"/>
      <c r="Y9" s="225"/>
      <c r="Z9" s="225"/>
      <c r="AA9" s="225"/>
      <c r="AB9" s="224"/>
      <c r="AC9" s="225"/>
      <c r="AD9" s="225"/>
      <c r="AE9" s="225"/>
      <c r="AF9" s="239" t="str">
        <f t="shared" si="4"/>
        <v/>
      </c>
      <c r="AG9" s="240" t="str">
        <f t="shared" si="5"/>
        <v/>
      </c>
      <c r="AH9" s="248"/>
    </row>
    <row r="10" spans="1:34">
      <c r="A10" s="81">
        <f>список!A7</f>
        <v>6</v>
      </c>
      <c r="B10" s="81" t="str">
        <f>IF(список!B7="","",список!B7)</f>
        <v/>
      </c>
      <c r="C10" s="81" t="str">
        <f>IF(список!C7="","",список!C7)</f>
        <v/>
      </c>
      <c r="D10" s="224"/>
      <c r="E10" s="225"/>
      <c r="F10" s="225"/>
      <c r="G10" s="225"/>
      <c r="H10" s="225"/>
      <c r="I10" s="225"/>
      <c r="J10" s="225"/>
      <c r="K10" s="225"/>
      <c r="L10" s="225"/>
      <c r="M10" s="225"/>
      <c r="N10" s="225"/>
      <c r="O10" s="225"/>
      <c r="P10" s="225"/>
      <c r="Q10" s="239" t="str">
        <f t="shared" si="0"/>
        <v/>
      </c>
      <c r="R10" s="240" t="str">
        <f t="shared" si="1"/>
        <v/>
      </c>
      <c r="S10" s="224"/>
      <c r="T10" s="225"/>
      <c r="U10" s="225"/>
      <c r="V10" s="304" t="str">
        <f t="shared" si="2"/>
        <v/>
      </c>
      <c r="W10" s="246" t="str">
        <f t="shared" si="3"/>
        <v/>
      </c>
      <c r="X10" s="224"/>
      <c r="Y10" s="225"/>
      <c r="Z10" s="225"/>
      <c r="AA10" s="225"/>
      <c r="AB10" s="224"/>
      <c r="AC10" s="225"/>
      <c r="AD10" s="225"/>
      <c r="AE10" s="225"/>
      <c r="AF10" s="239" t="str">
        <f t="shared" si="4"/>
        <v/>
      </c>
      <c r="AG10" s="240" t="str">
        <f t="shared" si="5"/>
        <v/>
      </c>
      <c r="AH10" s="248"/>
    </row>
    <row r="11" spans="1:34">
      <c r="A11" s="81">
        <f>список!A8</f>
        <v>7</v>
      </c>
      <c r="B11" s="81" t="str">
        <f>IF(список!B8="","",список!B8)</f>
        <v/>
      </c>
      <c r="C11" s="81" t="str">
        <f>IF(список!C8="","",список!C8)</f>
        <v/>
      </c>
      <c r="D11" s="224"/>
      <c r="E11" s="225"/>
      <c r="F11" s="225"/>
      <c r="G11" s="225"/>
      <c r="H11" s="225"/>
      <c r="I11" s="225"/>
      <c r="J11" s="225"/>
      <c r="K11" s="225"/>
      <c r="L11" s="225"/>
      <c r="M11" s="225"/>
      <c r="N11" s="225"/>
      <c r="O11" s="225"/>
      <c r="P11" s="225"/>
      <c r="Q11" s="239" t="str">
        <f t="shared" si="0"/>
        <v/>
      </c>
      <c r="R11" s="240" t="str">
        <f t="shared" si="1"/>
        <v/>
      </c>
      <c r="S11" s="224"/>
      <c r="T11" s="225"/>
      <c r="U11" s="225"/>
      <c r="V11" s="304" t="str">
        <f t="shared" si="2"/>
        <v/>
      </c>
      <c r="W11" s="246" t="str">
        <f t="shared" si="3"/>
        <v/>
      </c>
      <c r="X11" s="224"/>
      <c r="Y11" s="225"/>
      <c r="Z11" s="225"/>
      <c r="AA11" s="225"/>
      <c r="AB11" s="224"/>
      <c r="AC11" s="225"/>
      <c r="AD11" s="225"/>
      <c r="AE11" s="225"/>
      <c r="AF11" s="239" t="str">
        <f t="shared" si="4"/>
        <v/>
      </c>
      <c r="AG11" s="240" t="str">
        <f t="shared" si="5"/>
        <v/>
      </c>
      <c r="AH11" s="248"/>
    </row>
    <row r="12" spans="1:34">
      <c r="A12" s="81">
        <f>список!A9</f>
        <v>8</v>
      </c>
      <c r="B12" s="81" t="str">
        <f>IF(список!B9="","",список!B9)</f>
        <v/>
      </c>
      <c r="C12" s="81" t="str">
        <f>IF(список!C9="","",список!C9)</f>
        <v/>
      </c>
      <c r="D12" s="224"/>
      <c r="E12" s="225"/>
      <c r="F12" s="225"/>
      <c r="G12" s="225"/>
      <c r="H12" s="225"/>
      <c r="I12" s="225"/>
      <c r="J12" s="225"/>
      <c r="K12" s="225"/>
      <c r="L12" s="225"/>
      <c r="M12" s="225"/>
      <c r="N12" s="225"/>
      <c r="O12" s="225"/>
      <c r="P12" s="225"/>
      <c r="Q12" s="239" t="str">
        <f t="shared" si="0"/>
        <v/>
      </c>
      <c r="R12" s="240" t="str">
        <f t="shared" si="1"/>
        <v/>
      </c>
      <c r="S12" s="224"/>
      <c r="T12" s="225"/>
      <c r="U12" s="225"/>
      <c r="V12" s="304" t="str">
        <f t="shared" si="2"/>
        <v/>
      </c>
      <c r="W12" s="246" t="str">
        <f t="shared" si="3"/>
        <v/>
      </c>
      <c r="X12" s="224"/>
      <c r="Y12" s="225"/>
      <c r="Z12" s="225"/>
      <c r="AA12" s="225"/>
      <c r="AB12" s="224"/>
      <c r="AC12" s="225"/>
      <c r="AD12" s="225"/>
      <c r="AE12" s="225"/>
      <c r="AF12" s="239" t="str">
        <f t="shared" si="4"/>
        <v/>
      </c>
      <c r="AG12" s="240" t="str">
        <f t="shared" si="5"/>
        <v/>
      </c>
      <c r="AH12" s="248"/>
    </row>
    <row r="13" spans="1:34">
      <c r="A13" s="81">
        <f>список!A10</f>
        <v>9</v>
      </c>
      <c r="B13" s="81" t="str">
        <f>IF(список!B10="","",список!B10)</f>
        <v/>
      </c>
      <c r="C13" s="81" t="str">
        <f>IF(список!C10="","",список!C10)</f>
        <v/>
      </c>
      <c r="D13" s="224"/>
      <c r="E13" s="225"/>
      <c r="F13" s="225"/>
      <c r="G13" s="225"/>
      <c r="H13" s="225"/>
      <c r="I13" s="225"/>
      <c r="J13" s="225"/>
      <c r="K13" s="225"/>
      <c r="L13" s="225"/>
      <c r="M13" s="225"/>
      <c r="N13" s="225"/>
      <c r="O13" s="225"/>
      <c r="P13" s="225"/>
      <c r="Q13" s="239" t="str">
        <f t="shared" si="0"/>
        <v/>
      </c>
      <c r="R13" s="240" t="str">
        <f t="shared" si="1"/>
        <v/>
      </c>
      <c r="S13" s="224"/>
      <c r="T13" s="225"/>
      <c r="U13" s="225"/>
      <c r="V13" s="304" t="str">
        <f t="shared" si="2"/>
        <v/>
      </c>
      <c r="W13" s="246" t="str">
        <f t="shared" si="3"/>
        <v/>
      </c>
      <c r="X13" s="224"/>
      <c r="Y13" s="225"/>
      <c r="Z13" s="225"/>
      <c r="AA13" s="225"/>
      <c r="AB13" s="224"/>
      <c r="AC13" s="225"/>
      <c r="AD13" s="225"/>
      <c r="AE13" s="225"/>
      <c r="AF13" s="239" t="str">
        <f t="shared" si="4"/>
        <v/>
      </c>
      <c r="AG13" s="240" t="str">
        <f t="shared" si="5"/>
        <v/>
      </c>
      <c r="AH13" s="248"/>
    </row>
    <row r="14" spans="1:34">
      <c r="A14" s="81">
        <f>список!A11</f>
        <v>10</v>
      </c>
      <c r="B14" s="81" t="str">
        <f>IF(список!B11="","",список!B11)</f>
        <v/>
      </c>
      <c r="C14" s="81" t="str">
        <f>IF(список!C11="","",список!C11)</f>
        <v/>
      </c>
      <c r="D14" s="224"/>
      <c r="E14" s="225"/>
      <c r="F14" s="225"/>
      <c r="G14" s="225"/>
      <c r="H14" s="225"/>
      <c r="I14" s="225"/>
      <c r="J14" s="225"/>
      <c r="K14" s="225"/>
      <c r="L14" s="225"/>
      <c r="M14" s="225"/>
      <c r="N14" s="225"/>
      <c r="O14" s="225"/>
      <c r="P14" s="225"/>
      <c r="Q14" s="239" t="str">
        <f t="shared" si="0"/>
        <v/>
      </c>
      <c r="R14" s="240" t="str">
        <f t="shared" si="1"/>
        <v/>
      </c>
      <c r="S14" s="224"/>
      <c r="T14" s="225"/>
      <c r="U14" s="225"/>
      <c r="V14" s="304" t="str">
        <f t="shared" si="2"/>
        <v/>
      </c>
      <c r="W14" s="246" t="str">
        <f t="shared" si="3"/>
        <v/>
      </c>
      <c r="X14" s="224"/>
      <c r="Y14" s="225"/>
      <c r="Z14" s="225"/>
      <c r="AA14" s="225"/>
      <c r="AB14" s="224"/>
      <c r="AC14" s="225"/>
      <c r="AD14" s="225"/>
      <c r="AE14" s="225"/>
      <c r="AF14" s="239" t="str">
        <f t="shared" si="4"/>
        <v/>
      </c>
      <c r="AG14" s="240" t="str">
        <f t="shared" si="5"/>
        <v/>
      </c>
      <c r="AH14" s="248"/>
    </row>
    <row r="15" spans="1:34">
      <c r="A15" s="81">
        <f>список!A12</f>
        <v>11</v>
      </c>
      <c r="B15" s="81" t="str">
        <f>IF(список!B12="","",список!B12)</f>
        <v/>
      </c>
      <c r="C15" s="81" t="str">
        <f>IF(список!C12="","",список!C12)</f>
        <v/>
      </c>
      <c r="D15" s="224"/>
      <c r="E15" s="225"/>
      <c r="F15" s="225"/>
      <c r="G15" s="225"/>
      <c r="H15" s="225"/>
      <c r="I15" s="225"/>
      <c r="J15" s="225"/>
      <c r="K15" s="225"/>
      <c r="L15" s="225"/>
      <c r="M15" s="225"/>
      <c r="N15" s="225"/>
      <c r="O15" s="225"/>
      <c r="P15" s="225"/>
      <c r="Q15" s="239" t="str">
        <f t="shared" si="0"/>
        <v/>
      </c>
      <c r="R15" s="240" t="str">
        <f t="shared" si="1"/>
        <v/>
      </c>
      <c r="S15" s="224"/>
      <c r="T15" s="225"/>
      <c r="U15" s="225"/>
      <c r="V15" s="304" t="str">
        <f t="shared" si="2"/>
        <v/>
      </c>
      <c r="W15" s="246" t="str">
        <f t="shared" si="3"/>
        <v/>
      </c>
      <c r="X15" s="224"/>
      <c r="Y15" s="225"/>
      <c r="Z15" s="225"/>
      <c r="AA15" s="225"/>
      <c r="AB15" s="224"/>
      <c r="AC15" s="225"/>
      <c r="AD15" s="225"/>
      <c r="AE15" s="225"/>
      <c r="AF15" s="239" t="str">
        <f t="shared" si="4"/>
        <v/>
      </c>
      <c r="AG15" s="240" t="str">
        <f t="shared" si="5"/>
        <v/>
      </c>
      <c r="AH15" s="248"/>
    </row>
    <row r="16" spans="1:34">
      <c r="A16" s="81">
        <f>список!A13</f>
        <v>12</v>
      </c>
      <c r="B16" s="81" t="str">
        <f>IF(список!B13="","",список!B13)</f>
        <v/>
      </c>
      <c r="C16" s="81" t="str">
        <f>IF(список!C13="","",список!C13)</f>
        <v/>
      </c>
      <c r="D16" s="224"/>
      <c r="E16" s="225"/>
      <c r="F16" s="225"/>
      <c r="G16" s="225"/>
      <c r="H16" s="225"/>
      <c r="I16" s="225"/>
      <c r="J16" s="225"/>
      <c r="K16" s="225"/>
      <c r="L16" s="225"/>
      <c r="M16" s="225"/>
      <c r="N16" s="225"/>
      <c r="O16" s="225"/>
      <c r="P16" s="225"/>
      <c r="Q16" s="239" t="str">
        <f t="shared" si="0"/>
        <v/>
      </c>
      <c r="R16" s="240" t="str">
        <f t="shared" si="1"/>
        <v/>
      </c>
      <c r="S16" s="224"/>
      <c r="T16" s="225"/>
      <c r="U16" s="225"/>
      <c r="V16" s="304" t="str">
        <f t="shared" si="2"/>
        <v/>
      </c>
      <c r="W16" s="246" t="str">
        <f t="shared" si="3"/>
        <v/>
      </c>
      <c r="X16" s="224"/>
      <c r="Y16" s="225"/>
      <c r="Z16" s="225"/>
      <c r="AA16" s="225"/>
      <c r="AB16" s="224"/>
      <c r="AC16" s="225"/>
      <c r="AD16" s="225"/>
      <c r="AE16" s="225"/>
      <c r="AF16" s="239" t="str">
        <f t="shared" si="4"/>
        <v/>
      </c>
      <c r="AG16" s="240" t="str">
        <f t="shared" si="5"/>
        <v/>
      </c>
      <c r="AH16" s="248"/>
    </row>
    <row r="17" spans="1:34">
      <c r="A17" s="81">
        <f>список!A14</f>
        <v>13</v>
      </c>
      <c r="B17" s="81" t="str">
        <f>IF(список!B14="","",список!B14)</f>
        <v/>
      </c>
      <c r="C17" s="81" t="str">
        <f>IF(список!C14="","",список!C14)</f>
        <v/>
      </c>
      <c r="D17" s="224"/>
      <c r="E17" s="225"/>
      <c r="F17" s="225"/>
      <c r="G17" s="225"/>
      <c r="H17" s="225"/>
      <c r="I17" s="225"/>
      <c r="J17" s="225"/>
      <c r="K17" s="225"/>
      <c r="L17" s="225"/>
      <c r="M17" s="225"/>
      <c r="N17" s="225"/>
      <c r="O17" s="225"/>
      <c r="P17" s="225"/>
      <c r="Q17" s="239" t="str">
        <f t="shared" si="0"/>
        <v/>
      </c>
      <c r="R17" s="240" t="str">
        <f t="shared" si="1"/>
        <v/>
      </c>
      <c r="S17" s="224"/>
      <c r="T17" s="225"/>
      <c r="U17" s="225"/>
      <c r="V17" s="304" t="str">
        <f t="shared" si="2"/>
        <v/>
      </c>
      <c r="W17" s="246" t="str">
        <f t="shared" si="3"/>
        <v/>
      </c>
      <c r="X17" s="224"/>
      <c r="Y17" s="225"/>
      <c r="Z17" s="225"/>
      <c r="AA17" s="225"/>
      <c r="AB17" s="224"/>
      <c r="AC17" s="225"/>
      <c r="AD17" s="225"/>
      <c r="AE17" s="225"/>
      <c r="AF17" s="239" t="str">
        <f t="shared" si="4"/>
        <v/>
      </c>
      <c r="AG17" s="240" t="str">
        <f t="shared" si="5"/>
        <v/>
      </c>
      <c r="AH17" s="248"/>
    </row>
    <row r="18" spans="1:34">
      <c r="A18" s="81">
        <f>список!A15</f>
        <v>14</v>
      </c>
      <c r="B18" s="81" t="str">
        <f>IF(список!B15="","",список!B15)</f>
        <v/>
      </c>
      <c r="C18" s="81" t="str">
        <f>IF(список!C15="","",список!C15)</f>
        <v/>
      </c>
      <c r="D18" s="224"/>
      <c r="E18" s="225"/>
      <c r="F18" s="225"/>
      <c r="G18" s="225"/>
      <c r="H18" s="225"/>
      <c r="I18" s="225"/>
      <c r="J18" s="225"/>
      <c r="K18" s="225"/>
      <c r="L18" s="225"/>
      <c r="M18" s="225"/>
      <c r="N18" s="225"/>
      <c r="O18" s="225"/>
      <c r="P18" s="225"/>
      <c r="Q18" s="239" t="str">
        <f t="shared" si="0"/>
        <v/>
      </c>
      <c r="R18" s="240" t="str">
        <f t="shared" si="1"/>
        <v/>
      </c>
      <c r="S18" s="224"/>
      <c r="T18" s="225"/>
      <c r="U18" s="225"/>
      <c r="V18" s="304" t="str">
        <f t="shared" si="2"/>
        <v/>
      </c>
      <c r="W18" s="246" t="str">
        <f t="shared" si="3"/>
        <v/>
      </c>
      <c r="X18" s="224"/>
      <c r="Y18" s="225"/>
      <c r="Z18" s="225"/>
      <c r="AA18" s="225"/>
      <c r="AB18" s="224"/>
      <c r="AC18" s="225"/>
      <c r="AD18" s="225"/>
      <c r="AE18" s="225"/>
      <c r="AF18" s="239" t="str">
        <f t="shared" si="4"/>
        <v/>
      </c>
      <c r="AG18" s="240" t="str">
        <f t="shared" si="5"/>
        <v/>
      </c>
      <c r="AH18" s="248"/>
    </row>
    <row r="19" spans="1:34">
      <c r="A19" s="81">
        <f>список!A16</f>
        <v>15</v>
      </c>
      <c r="B19" s="81" t="str">
        <f>IF(список!B16="","",список!B16)</f>
        <v/>
      </c>
      <c r="C19" s="81" t="str">
        <f>IF(список!C16="","",список!C16)</f>
        <v/>
      </c>
      <c r="D19" s="224"/>
      <c r="E19" s="225"/>
      <c r="F19" s="225"/>
      <c r="G19" s="225"/>
      <c r="H19" s="225"/>
      <c r="I19" s="225"/>
      <c r="J19" s="225"/>
      <c r="K19" s="225"/>
      <c r="L19" s="225"/>
      <c r="M19" s="225"/>
      <c r="N19" s="225"/>
      <c r="O19" s="225"/>
      <c r="P19" s="225"/>
      <c r="Q19" s="239" t="str">
        <f t="shared" si="0"/>
        <v/>
      </c>
      <c r="R19" s="240" t="str">
        <f t="shared" si="1"/>
        <v/>
      </c>
      <c r="S19" s="224"/>
      <c r="T19" s="225"/>
      <c r="U19" s="225"/>
      <c r="V19" s="304" t="str">
        <f t="shared" si="2"/>
        <v/>
      </c>
      <c r="W19" s="246" t="str">
        <f t="shared" si="3"/>
        <v/>
      </c>
      <c r="X19" s="224"/>
      <c r="Y19" s="225"/>
      <c r="Z19" s="225"/>
      <c r="AA19" s="225"/>
      <c r="AB19" s="224"/>
      <c r="AC19" s="225"/>
      <c r="AD19" s="225"/>
      <c r="AE19" s="225"/>
      <c r="AF19" s="239" t="str">
        <f t="shared" si="4"/>
        <v/>
      </c>
      <c r="AG19" s="240" t="str">
        <f t="shared" si="5"/>
        <v/>
      </c>
      <c r="AH19" s="248"/>
    </row>
    <row r="20" spans="1:34">
      <c r="A20" s="81">
        <f>список!A17</f>
        <v>16</v>
      </c>
      <c r="B20" s="81" t="str">
        <f>IF(список!B17="","",список!B17)</f>
        <v/>
      </c>
      <c r="C20" s="81" t="str">
        <f>IF(список!C17="","",список!C17)</f>
        <v/>
      </c>
      <c r="D20" s="224"/>
      <c r="E20" s="225"/>
      <c r="F20" s="225"/>
      <c r="G20" s="225"/>
      <c r="H20" s="225"/>
      <c r="I20" s="225"/>
      <c r="J20" s="225"/>
      <c r="K20" s="225"/>
      <c r="L20" s="225"/>
      <c r="M20" s="225"/>
      <c r="N20" s="225"/>
      <c r="O20" s="225"/>
      <c r="P20" s="225"/>
      <c r="Q20" s="239" t="str">
        <f t="shared" si="0"/>
        <v/>
      </c>
      <c r="R20" s="240" t="str">
        <f t="shared" si="1"/>
        <v/>
      </c>
      <c r="S20" s="224"/>
      <c r="T20" s="225"/>
      <c r="U20" s="225"/>
      <c r="V20" s="304" t="str">
        <f t="shared" si="2"/>
        <v/>
      </c>
      <c r="W20" s="246" t="str">
        <f t="shared" si="3"/>
        <v/>
      </c>
      <c r="X20" s="224"/>
      <c r="Y20" s="225"/>
      <c r="Z20" s="225"/>
      <c r="AA20" s="225"/>
      <c r="AB20" s="224"/>
      <c r="AC20" s="225"/>
      <c r="AD20" s="225"/>
      <c r="AE20" s="225"/>
      <c r="AF20" s="239" t="str">
        <f t="shared" si="4"/>
        <v/>
      </c>
      <c r="AG20" s="240" t="str">
        <f t="shared" si="5"/>
        <v/>
      </c>
      <c r="AH20" s="248"/>
    </row>
    <row r="21" spans="1:34">
      <c r="A21" s="81">
        <f>список!A18</f>
        <v>17</v>
      </c>
      <c r="B21" s="81" t="str">
        <f>IF(список!B18="","",список!B18)</f>
        <v/>
      </c>
      <c r="C21" s="81" t="str">
        <f>IF(список!C18="","",список!C18)</f>
        <v/>
      </c>
      <c r="D21" s="224"/>
      <c r="E21" s="225"/>
      <c r="F21" s="225"/>
      <c r="G21" s="225"/>
      <c r="H21" s="225"/>
      <c r="I21" s="225"/>
      <c r="J21" s="225"/>
      <c r="K21" s="225"/>
      <c r="L21" s="225"/>
      <c r="M21" s="225"/>
      <c r="N21" s="225"/>
      <c r="O21" s="225"/>
      <c r="P21" s="225"/>
      <c r="Q21" s="239" t="str">
        <f t="shared" si="0"/>
        <v/>
      </c>
      <c r="R21" s="240" t="str">
        <f t="shared" si="1"/>
        <v/>
      </c>
      <c r="S21" s="224"/>
      <c r="T21" s="225"/>
      <c r="U21" s="225"/>
      <c r="V21" s="304" t="str">
        <f t="shared" si="2"/>
        <v/>
      </c>
      <c r="W21" s="246" t="str">
        <f t="shared" si="3"/>
        <v/>
      </c>
      <c r="X21" s="224"/>
      <c r="Y21" s="225"/>
      <c r="Z21" s="225"/>
      <c r="AA21" s="225"/>
      <c r="AB21" s="224"/>
      <c r="AC21" s="225"/>
      <c r="AD21" s="225"/>
      <c r="AE21" s="225"/>
      <c r="AF21" s="239" t="str">
        <f t="shared" si="4"/>
        <v/>
      </c>
      <c r="AG21" s="240" t="str">
        <f t="shared" si="5"/>
        <v/>
      </c>
      <c r="AH21" s="248"/>
    </row>
    <row r="22" spans="1:34">
      <c r="A22" s="81">
        <f>список!A19</f>
        <v>18</v>
      </c>
      <c r="B22" s="81" t="str">
        <f>IF(список!B19="","",список!B19)</f>
        <v/>
      </c>
      <c r="C22" s="81" t="str">
        <f>IF(список!C19="","",список!C19)</f>
        <v/>
      </c>
      <c r="D22" s="224"/>
      <c r="E22" s="225"/>
      <c r="F22" s="225"/>
      <c r="G22" s="225"/>
      <c r="H22" s="225"/>
      <c r="I22" s="225"/>
      <c r="J22" s="225"/>
      <c r="K22" s="225"/>
      <c r="L22" s="225"/>
      <c r="M22" s="225"/>
      <c r="N22" s="225"/>
      <c r="O22" s="225"/>
      <c r="P22" s="225"/>
      <c r="Q22" s="239" t="str">
        <f t="shared" si="0"/>
        <v/>
      </c>
      <c r="R22" s="240" t="str">
        <f t="shared" si="1"/>
        <v/>
      </c>
      <c r="S22" s="224"/>
      <c r="T22" s="225"/>
      <c r="U22" s="225"/>
      <c r="V22" s="304" t="str">
        <f t="shared" si="2"/>
        <v/>
      </c>
      <c r="W22" s="246" t="str">
        <f t="shared" si="3"/>
        <v/>
      </c>
      <c r="X22" s="224"/>
      <c r="Y22" s="225"/>
      <c r="Z22" s="225"/>
      <c r="AA22" s="225"/>
      <c r="AB22" s="224"/>
      <c r="AC22" s="225"/>
      <c r="AD22" s="225"/>
      <c r="AE22" s="225"/>
      <c r="AF22" s="239" t="str">
        <f t="shared" si="4"/>
        <v/>
      </c>
      <c r="AG22" s="240" t="str">
        <f t="shared" si="5"/>
        <v/>
      </c>
      <c r="AH22" s="248"/>
    </row>
    <row r="23" spans="1:34">
      <c r="A23" s="81">
        <f>список!A20</f>
        <v>19</v>
      </c>
      <c r="B23" s="81" t="str">
        <f>IF(список!B20="","",список!B20)</f>
        <v/>
      </c>
      <c r="C23" s="81" t="str">
        <f>IF(список!C20="","",список!C20)</f>
        <v/>
      </c>
      <c r="D23" s="224"/>
      <c r="E23" s="225"/>
      <c r="F23" s="225"/>
      <c r="G23" s="225"/>
      <c r="H23" s="225"/>
      <c r="I23" s="225"/>
      <c r="J23" s="225"/>
      <c r="K23" s="225"/>
      <c r="L23" s="225"/>
      <c r="M23" s="225"/>
      <c r="N23" s="225"/>
      <c r="O23" s="225"/>
      <c r="P23" s="225"/>
      <c r="Q23" s="239" t="str">
        <f t="shared" si="0"/>
        <v/>
      </c>
      <c r="R23" s="240" t="str">
        <f t="shared" si="1"/>
        <v/>
      </c>
      <c r="S23" s="224"/>
      <c r="T23" s="225"/>
      <c r="U23" s="225"/>
      <c r="V23" s="304" t="str">
        <f t="shared" si="2"/>
        <v/>
      </c>
      <c r="W23" s="246" t="str">
        <f t="shared" si="3"/>
        <v/>
      </c>
      <c r="X23" s="224"/>
      <c r="Y23" s="225"/>
      <c r="Z23" s="225"/>
      <c r="AA23" s="225"/>
      <c r="AB23" s="224"/>
      <c r="AC23" s="225"/>
      <c r="AD23" s="225"/>
      <c r="AE23" s="225"/>
      <c r="AF23" s="239" t="str">
        <f t="shared" si="4"/>
        <v/>
      </c>
      <c r="AG23" s="240" t="str">
        <f t="shared" si="5"/>
        <v/>
      </c>
      <c r="AH23" s="248"/>
    </row>
    <row r="24" spans="1:34">
      <c r="A24" s="81">
        <f>список!A21</f>
        <v>20</v>
      </c>
      <c r="B24" s="81" t="str">
        <f>IF(список!B21="","",список!B21)</f>
        <v/>
      </c>
      <c r="C24" s="81" t="str">
        <f>IF(список!C21="","",список!C21)</f>
        <v/>
      </c>
      <c r="D24" s="224"/>
      <c r="E24" s="225"/>
      <c r="F24" s="225"/>
      <c r="G24" s="225"/>
      <c r="H24" s="225"/>
      <c r="I24" s="225"/>
      <c r="J24" s="225"/>
      <c r="K24" s="225"/>
      <c r="L24" s="225"/>
      <c r="M24" s="225"/>
      <c r="N24" s="225"/>
      <c r="O24" s="225"/>
      <c r="P24" s="225"/>
      <c r="Q24" s="239" t="str">
        <f t="shared" si="0"/>
        <v/>
      </c>
      <c r="R24" s="240" t="str">
        <f t="shared" si="1"/>
        <v/>
      </c>
      <c r="S24" s="224"/>
      <c r="T24" s="225"/>
      <c r="U24" s="225"/>
      <c r="V24" s="304" t="str">
        <f t="shared" si="2"/>
        <v/>
      </c>
      <c r="W24" s="246" t="str">
        <f t="shared" si="3"/>
        <v/>
      </c>
      <c r="X24" s="224"/>
      <c r="Y24" s="225"/>
      <c r="Z24" s="225"/>
      <c r="AA24" s="225"/>
      <c r="AB24" s="224"/>
      <c r="AC24" s="225"/>
      <c r="AD24" s="225"/>
      <c r="AE24" s="225"/>
      <c r="AF24" s="239" t="str">
        <f t="shared" si="4"/>
        <v/>
      </c>
      <c r="AG24" s="240" t="str">
        <f t="shared" si="5"/>
        <v/>
      </c>
      <c r="AH24" s="248"/>
    </row>
    <row r="25" spans="1:34">
      <c r="A25" s="81">
        <f>список!A22</f>
        <v>21</v>
      </c>
      <c r="B25" s="81" t="str">
        <f>IF(список!B22="","",список!B22)</f>
        <v/>
      </c>
      <c r="C25" s="81" t="str">
        <f>IF(список!C22="","",список!C22)</f>
        <v/>
      </c>
      <c r="D25" s="224"/>
      <c r="E25" s="225"/>
      <c r="F25" s="225"/>
      <c r="G25" s="225"/>
      <c r="H25" s="225"/>
      <c r="I25" s="225"/>
      <c r="J25" s="225"/>
      <c r="K25" s="225"/>
      <c r="L25" s="225"/>
      <c r="M25" s="225"/>
      <c r="N25" s="225"/>
      <c r="O25" s="225"/>
      <c r="P25" s="225"/>
      <c r="Q25" s="239" t="str">
        <f t="shared" si="0"/>
        <v/>
      </c>
      <c r="R25" s="240" t="str">
        <f t="shared" si="1"/>
        <v/>
      </c>
      <c r="S25" s="224"/>
      <c r="T25" s="225"/>
      <c r="U25" s="225"/>
      <c r="V25" s="304" t="str">
        <f t="shared" si="2"/>
        <v/>
      </c>
      <c r="W25" s="246" t="str">
        <f t="shared" si="3"/>
        <v/>
      </c>
      <c r="X25" s="224"/>
      <c r="Y25" s="225"/>
      <c r="Z25" s="225"/>
      <c r="AA25" s="225"/>
      <c r="AB25" s="224"/>
      <c r="AC25" s="225"/>
      <c r="AD25" s="225"/>
      <c r="AE25" s="225"/>
      <c r="AF25" s="239" t="str">
        <f t="shared" si="4"/>
        <v/>
      </c>
      <c r="AG25" s="240" t="str">
        <f t="shared" si="5"/>
        <v/>
      </c>
      <c r="AH25" s="248"/>
    </row>
    <row r="26" spans="1:34">
      <c r="A26" s="81">
        <f>список!A23</f>
        <v>22</v>
      </c>
      <c r="B26" s="81" t="str">
        <f>IF(список!B23="","",список!B23)</f>
        <v/>
      </c>
      <c r="C26" s="81" t="str">
        <f>IF(список!C23="","",список!C23)</f>
        <v/>
      </c>
      <c r="D26" s="224"/>
      <c r="E26" s="225"/>
      <c r="F26" s="225"/>
      <c r="G26" s="225"/>
      <c r="H26" s="225"/>
      <c r="I26" s="225"/>
      <c r="J26" s="225"/>
      <c r="K26" s="225"/>
      <c r="L26" s="225"/>
      <c r="M26" s="225"/>
      <c r="N26" s="225"/>
      <c r="O26" s="225"/>
      <c r="P26" s="225"/>
      <c r="Q26" s="239" t="str">
        <f t="shared" si="0"/>
        <v/>
      </c>
      <c r="R26" s="240" t="str">
        <f t="shared" si="1"/>
        <v/>
      </c>
      <c r="S26" s="224"/>
      <c r="T26" s="225"/>
      <c r="U26" s="225"/>
      <c r="V26" s="304" t="str">
        <f t="shared" si="2"/>
        <v/>
      </c>
      <c r="W26" s="246" t="str">
        <f t="shared" si="3"/>
        <v/>
      </c>
      <c r="X26" s="224"/>
      <c r="Y26" s="225"/>
      <c r="Z26" s="225"/>
      <c r="AA26" s="225"/>
      <c r="AB26" s="224"/>
      <c r="AC26" s="225"/>
      <c r="AD26" s="225"/>
      <c r="AE26" s="225"/>
      <c r="AF26" s="239" t="str">
        <f>IF(X26="","",IF(Y26="","",IF(#REF!="","",IF(AA26="","",IF(AB26="","",IF(AC26="","",IF(AD26="","",IF(AE26="","",(SUM(X26:AE26)/8)))))))))</f>
        <v/>
      </c>
      <c r="AG26" s="240" t="str">
        <f t="shared" si="5"/>
        <v/>
      </c>
      <c r="AH26" s="248"/>
    </row>
    <row r="27" spans="1:34">
      <c r="A27" s="81">
        <f>список!A24</f>
        <v>23</v>
      </c>
      <c r="B27" s="81" t="str">
        <f>IF(список!B24="","",список!B24)</f>
        <v/>
      </c>
      <c r="C27" s="81" t="str">
        <f>IF(список!C24="","",список!C24)</f>
        <v/>
      </c>
      <c r="D27" s="224"/>
      <c r="E27" s="225"/>
      <c r="F27" s="225"/>
      <c r="G27" s="225"/>
      <c r="H27" s="225"/>
      <c r="I27" s="225"/>
      <c r="J27" s="225"/>
      <c r="K27" s="225"/>
      <c r="L27" s="225"/>
      <c r="M27" s="225"/>
      <c r="N27" s="225"/>
      <c r="O27" s="225"/>
      <c r="P27" s="225"/>
      <c r="Q27" s="239" t="str">
        <f t="shared" si="0"/>
        <v/>
      </c>
      <c r="R27" s="240" t="str">
        <f t="shared" si="1"/>
        <v/>
      </c>
      <c r="S27" s="224"/>
      <c r="T27" s="225"/>
      <c r="U27" s="225"/>
      <c r="V27" s="304" t="str">
        <f t="shared" si="2"/>
        <v/>
      </c>
      <c r="W27" s="246" t="str">
        <f t="shared" si="3"/>
        <v/>
      </c>
      <c r="X27" s="224"/>
      <c r="Y27" s="225"/>
      <c r="Z27" s="83"/>
      <c r="AA27" s="225"/>
      <c r="AB27" s="224"/>
      <c r="AC27" s="225"/>
      <c r="AD27" s="225"/>
      <c r="AE27" s="225"/>
      <c r="AF27" s="239" t="str">
        <f>IF(X27="","",IF(Y27="","",IF(Z26="","",IF(AA27="","",IF(AB27="","",IF(AC27="","",IF(AD27="","",IF(AE27="","",(SUM(X27:AE27)/8)))))))))</f>
        <v/>
      </c>
      <c r="AG27" s="240" t="str">
        <f t="shared" si="5"/>
        <v/>
      </c>
      <c r="AH27" s="248"/>
    </row>
    <row r="28" spans="1:34">
      <c r="A28" s="81">
        <f>список!A25</f>
        <v>24</v>
      </c>
      <c r="B28" s="81" t="str">
        <f>IF(список!B25="","",список!B25)</f>
        <v/>
      </c>
      <c r="C28" s="81" t="str">
        <f>IF(список!C25="","",список!C25)</f>
        <v/>
      </c>
      <c r="D28" s="224"/>
      <c r="E28" s="225"/>
      <c r="F28" s="225"/>
      <c r="G28" s="225"/>
      <c r="H28" s="225"/>
      <c r="I28" s="225"/>
      <c r="J28" s="225"/>
      <c r="K28" s="225"/>
      <c r="L28" s="225"/>
      <c r="M28" s="225"/>
      <c r="N28" s="225"/>
      <c r="O28" s="225"/>
      <c r="P28" s="225"/>
      <c r="Q28" s="239" t="str">
        <f t="shared" si="0"/>
        <v/>
      </c>
      <c r="R28" s="240" t="str">
        <f t="shared" si="1"/>
        <v/>
      </c>
      <c r="S28" s="224"/>
      <c r="T28" s="225"/>
      <c r="U28" s="225"/>
      <c r="V28" s="304" t="str">
        <f t="shared" si="2"/>
        <v/>
      </c>
      <c r="W28" s="246" t="str">
        <f t="shared" si="3"/>
        <v/>
      </c>
      <c r="X28" s="224"/>
      <c r="Y28" s="225"/>
      <c r="Z28" s="225"/>
      <c r="AA28" s="225"/>
      <c r="AB28" s="224"/>
      <c r="AC28" s="225"/>
      <c r="AD28" s="225"/>
      <c r="AE28" s="225"/>
      <c r="AF28" s="239" t="str">
        <f t="shared" si="4"/>
        <v/>
      </c>
      <c r="AG28" s="240" t="str">
        <f t="shared" si="5"/>
        <v/>
      </c>
      <c r="AH28" s="248"/>
    </row>
    <row r="29" spans="1:34">
      <c r="A29" s="81">
        <f>список!A26</f>
        <v>25</v>
      </c>
      <c r="B29" s="81" t="str">
        <f>IF(список!B26="","",список!B26)</f>
        <v/>
      </c>
      <c r="C29" s="81" t="str">
        <f>IF(список!C26="","",список!C26)</f>
        <v/>
      </c>
      <c r="D29" s="224"/>
      <c r="E29" s="225"/>
      <c r="F29" s="225"/>
      <c r="G29" s="225"/>
      <c r="H29" s="225"/>
      <c r="I29" s="225"/>
      <c r="J29" s="225"/>
      <c r="K29" s="225"/>
      <c r="L29" s="225"/>
      <c r="M29" s="225"/>
      <c r="N29" s="225"/>
      <c r="O29" s="225"/>
      <c r="P29" s="225"/>
      <c r="Q29" s="239" t="str">
        <f t="shared" si="0"/>
        <v/>
      </c>
      <c r="R29" s="240" t="str">
        <f t="shared" si="1"/>
        <v/>
      </c>
      <c r="S29" s="224"/>
      <c r="T29" s="225"/>
      <c r="U29" s="225"/>
      <c r="V29" s="304" t="str">
        <f t="shared" si="2"/>
        <v/>
      </c>
      <c r="W29" s="246" t="str">
        <f t="shared" si="3"/>
        <v/>
      </c>
      <c r="X29" s="224"/>
      <c r="Y29" s="225"/>
      <c r="Z29" s="225"/>
      <c r="AA29" s="225"/>
      <c r="AB29" s="224"/>
      <c r="AC29" s="225"/>
      <c r="AD29" s="225"/>
      <c r="AE29" s="225"/>
      <c r="AF29" s="239" t="str">
        <f t="shared" si="4"/>
        <v/>
      </c>
      <c r="AG29" s="240" t="str">
        <f t="shared" si="5"/>
        <v/>
      </c>
      <c r="AH29" s="248"/>
    </row>
    <row r="30" spans="1:34">
      <c r="A30" s="81">
        <f>список!A27</f>
        <v>26</v>
      </c>
      <c r="B30" s="81" t="str">
        <f>IF(список!B27="","",список!B27)</f>
        <v/>
      </c>
      <c r="C30" s="81" t="str">
        <f>IF(список!C27="","",список!C27)</f>
        <v/>
      </c>
      <c r="D30" s="224"/>
      <c r="E30" s="225"/>
      <c r="F30" s="225"/>
      <c r="G30" s="225"/>
      <c r="H30" s="225"/>
      <c r="I30" s="225"/>
      <c r="J30" s="225"/>
      <c r="K30" s="225"/>
      <c r="L30" s="225"/>
      <c r="M30" s="225"/>
      <c r="N30" s="225"/>
      <c r="O30" s="225"/>
      <c r="P30" s="225"/>
      <c r="Q30" s="239" t="str">
        <f t="shared" si="0"/>
        <v/>
      </c>
      <c r="R30" s="240" t="str">
        <f t="shared" si="1"/>
        <v/>
      </c>
      <c r="S30" s="224"/>
      <c r="T30" s="225"/>
      <c r="U30" s="225"/>
      <c r="V30" s="304" t="str">
        <f t="shared" si="2"/>
        <v/>
      </c>
      <c r="W30" s="246" t="str">
        <f t="shared" si="3"/>
        <v/>
      </c>
      <c r="X30" s="224"/>
      <c r="Y30" s="225"/>
      <c r="Z30" s="225"/>
      <c r="AA30" s="225"/>
      <c r="AB30" s="224"/>
      <c r="AC30" s="225"/>
      <c r="AD30" s="225"/>
      <c r="AE30" s="225"/>
      <c r="AF30" s="239" t="str">
        <f t="shared" si="4"/>
        <v/>
      </c>
      <c r="AG30" s="240" t="str">
        <f t="shared" si="5"/>
        <v/>
      </c>
      <c r="AH30" s="248"/>
    </row>
    <row r="31" spans="1:34">
      <c r="A31" s="81">
        <f>список!A28</f>
        <v>27</v>
      </c>
      <c r="B31" s="81" t="str">
        <f>IF(список!B28="","",список!B28)</f>
        <v/>
      </c>
      <c r="C31" s="81" t="str">
        <f>IF(список!C28="","",список!C28)</f>
        <v/>
      </c>
      <c r="D31" s="224"/>
      <c r="E31" s="225"/>
      <c r="F31" s="225"/>
      <c r="G31" s="225"/>
      <c r="H31" s="225"/>
      <c r="I31" s="225"/>
      <c r="J31" s="225"/>
      <c r="K31" s="225"/>
      <c r="L31" s="225"/>
      <c r="M31" s="225"/>
      <c r="N31" s="225"/>
      <c r="O31" s="225"/>
      <c r="P31" s="225"/>
      <c r="Q31" s="239" t="str">
        <f t="shared" si="0"/>
        <v/>
      </c>
      <c r="R31" s="240" t="str">
        <f t="shared" si="1"/>
        <v/>
      </c>
      <c r="S31" s="224"/>
      <c r="T31" s="225"/>
      <c r="U31" s="225"/>
      <c r="V31" s="304" t="str">
        <f t="shared" si="2"/>
        <v/>
      </c>
      <c r="W31" s="246" t="str">
        <f t="shared" si="3"/>
        <v/>
      </c>
      <c r="X31" s="224"/>
      <c r="Y31" s="225"/>
      <c r="Z31" s="225"/>
      <c r="AA31" s="225"/>
      <c r="AB31" s="224"/>
      <c r="AC31" s="225"/>
      <c r="AD31" s="225"/>
      <c r="AE31" s="225"/>
      <c r="AF31" s="239" t="str">
        <f t="shared" si="4"/>
        <v/>
      </c>
      <c r="AG31" s="240" t="str">
        <f t="shared" si="5"/>
        <v/>
      </c>
      <c r="AH31" s="248"/>
    </row>
    <row r="32" spans="1:34">
      <c r="A32" s="81">
        <f>список!A29</f>
        <v>28</v>
      </c>
      <c r="B32" s="81" t="str">
        <f>IF(список!B29="","",список!B29)</f>
        <v/>
      </c>
      <c r="C32" s="81" t="str">
        <f>IF(список!C29="","",список!C29)</f>
        <v/>
      </c>
      <c r="D32" s="224"/>
      <c r="E32" s="225"/>
      <c r="F32" s="225"/>
      <c r="G32" s="225"/>
      <c r="H32" s="225"/>
      <c r="I32" s="225"/>
      <c r="J32" s="225"/>
      <c r="K32" s="225"/>
      <c r="L32" s="225"/>
      <c r="M32" s="225"/>
      <c r="N32" s="225"/>
      <c r="O32" s="225"/>
      <c r="P32" s="225"/>
      <c r="Q32" s="239" t="str">
        <f t="shared" si="0"/>
        <v/>
      </c>
      <c r="R32" s="240" t="str">
        <f t="shared" si="1"/>
        <v/>
      </c>
      <c r="S32" s="224"/>
      <c r="T32" s="225"/>
      <c r="U32" s="225"/>
      <c r="V32" s="304" t="str">
        <f t="shared" si="2"/>
        <v/>
      </c>
      <c r="W32" s="246" t="str">
        <f t="shared" si="3"/>
        <v/>
      </c>
      <c r="X32" s="224"/>
      <c r="Y32" s="225"/>
      <c r="Z32" s="225"/>
      <c r="AA32" s="225"/>
      <c r="AB32" s="224"/>
      <c r="AC32" s="225"/>
      <c r="AD32" s="225"/>
      <c r="AE32" s="225"/>
      <c r="AF32" s="239" t="str">
        <f t="shared" si="4"/>
        <v/>
      </c>
      <c r="AG32" s="240" t="str">
        <f t="shared" si="5"/>
        <v/>
      </c>
      <c r="AH32" s="248"/>
    </row>
    <row r="33" spans="1:34">
      <c r="A33" s="81">
        <f>список!A30</f>
        <v>29</v>
      </c>
      <c r="B33" s="81" t="str">
        <f>IF(список!B30="","",список!B30)</f>
        <v/>
      </c>
      <c r="C33" s="81" t="str">
        <f>IF(список!C30="","",список!C30)</f>
        <v/>
      </c>
      <c r="D33" s="224"/>
      <c r="E33" s="225"/>
      <c r="F33" s="225"/>
      <c r="G33" s="225"/>
      <c r="H33" s="225"/>
      <c r="I33" s="225"/>
      <c r="J33" s="225"/>
      <c r="K33" s="225"/>
      <c r="L33" s="225"/>
      <c r="M33" s="225"/>
      <c r="N33" s="225"/>
      <c r="O33" s="225"/>
      <c r="P33" s="225"/>
      <c r="Q33" s="239" t="str">
        <f t="shared" si="0"/>
        <v/>
      </c>
      <c r="R33" s="240" t="str">
        <f t="shared" si="1"/>
        <v/>
      </c>
      <c r="S33" s="224"/>
      <c r="T33" s="225"/>
      <c r="U33" s="225"/>
      <c r="V33" s="304" t="str">
        <f t="shared" si="2"/>
        <v/>
      </c>
      <c r="W33" s="246" t="str">
        <f t="shared" si="3"/>
        <v/>
      </c>
      <c r="X33" s="224"/>
      <c r="Y33" s="225"/>
      <c r="Z33" s="225"/>
      <c r="AA33" s="225"/>
      <c r="AB33" s="224"/>
      <c r="AC33" s="225"/>
      <c r="AD33" s="225"/>
      <c r="AE33" s="225"/>
      <c r="AF33" s="239" t="str">
        <f t="shared" si="4"/>
        <v/>
      </c>
      <c r="AG33" s="240" t="str">
        <f t="shared" si="5"/>
        <v/>
      </c>
      <c r="AH33" s="248"/>
    </row>
    <row r="34" spans="1:34">
      <c r="A34" s="81">
        <f>список!A31</f>
        <v>30</v>
      </c>
      <c r="B34" s="81" t="str">
        <f>IF(список!B31="","",список!B31)</f>
        <v/>
      </c>
      <c r="C34" s="81" t="str">
        <f>IF(список!C31="","",список!C31)</f>
        <v/>
      </c>
      <c r="D34" s="224"/>
      <c r="E34" s="225"/>
      <c r="F34" s="225"/>
      <c r="G34" s="225"/>
      <c r="H34" s="225"/>
      <c r="I34" s="225"/>
      <c r="J34" s="225"/>
      <c r="K34" s="225"/>
      <c r="L34" s="225"/>
      <c r="M34" s="225"/>
      <c r="N34" s="225"/>
      <c r="O34" s="225"/>
      <c r="P34" s="225"/>
      <c r="Q34" s="239" t="str">
        <f t="shared" si="0"/>
        <v/>
      </c>
      <c r="R34" s="240" t="str">
        <f t="shared" si="1"/>
        <v/>
      </c>
      <c r="S34" s="224"/>
      <c r="T34" s="225"/>
      <c r="U34" s="225"/>
      <c r="V34" s="304" t="str">
        <f t="shared" si="2"/>
        <v/>
      </c>
      <c r="W34" s="246" t="str">
        <f t="shared" si="3"/>
        <v/>
      </c>
      <c r="X34" s="224"/>
      <c r="Y34" s="225"/>
      <c r="Z34" s="225"/>
      <c r="AA34" s="225"/>
      <c r="AB34" s="224"/>
      <c r="AC34" s="225"/>
      <c r="AD34" s="225"/>
      <c r="AE34" s="225"/>
      <c r="AF34" s="239" t="str">
        <f t="shared" si="4"/>
        <v/>
      </c>
      <c r="AG34" s="240" t="str">
        <f t="shared" si="5"/>
        <v/>
      </c>
      <c r="AH34" s="248"/>
    </row>
    <row r="35" spans="1:34">
      <c r="A35" s="81">
        <f>список!A32</f>
        <v>31</v>
      </c>
      <c r="B35" s="81" t="str">
        <f>IF(список!B32="","",список!B32)</f>
        <v/>
      </c>
      <c r="C35" s="81" t="str">
        <f>IF(список!C32="","",список!C32)</f>
        <v/>
      </c>
      <c r="D35" s="224"/>
      <c r="E35" s="225"/>
      <c r="F35" s="225"/>
      <c r="G35" s="225"/>
      <c r="H35" s="225"/>
      <c r="I35" s="225"/>
      <c r="J35" s="225"/>
      <c r="K35" s="225"/>
      <c r="L35" s="225"/>
      <c r="M35" s="225"/>
      <c r="N35" s="225"/>
      <c r="O35" s="225"/>
      <c r="P35" s="225"/>
      <c r="Q35" s="239" t="str">
        <f t="shared" si="0"/>
        <v/>
      </c>
      <c r="R35" s="240" t="str">
        <f t="shared" si="1"/>
        <v/>
      </c>
      <c r="S35" s="225"/>
      <c r="T35" s="225"/>
      <c r="U35" s="244"/>
      <c r="V35" s="304" t="str">
        <f t="shared" si="2"/>
        <v/>
      </c>
      <c r="W35" s="246" t="str">
        <f t="shared" si="3"/>
        <v/>
      </c>
      <c r="X35" s="224"/>
      <c r="Y35" s="225"/>
      <c r="Z35" s="225"/>
      <c r="AA35" s="225"/>
      <c r="AB35" s="225"/>
      <c r="AC35" s="225"/>
      <c r="AD35" s="244"/>
      <c r="AE35" s="225"/>
      <c r="AF35" s="239" t="str">
        <f t="shared" si="4"/>
        <v/>
      </c>
      <c r="AG35" s="240" t="str">
        <f t="shared" si="5"/>
        <v/>
      </c>
      <c r="AH35" s="248"/>
    </row>
    <row r="36" spans="1:34">
      <c r="A36" s="81">
        <f>список!A33</f>
        <v>32</v>
      </c>
      <c r="B36" s="81" t="str">
        <f>IF(список!B33="","",список!B33)</f>
        <v/>
      </c>
      <c r="C36" s="81" t="str">
        <f>IF(список!C33="","",список!C33)</f>
        <v/>
      </c>
      <c r="D36" s="224"/>
      <c r="E36" s="225"/>
      <c r="F36" s="225"/>
      <c r="G36" s="225"/>
      <c r="H36" s="225"/>
      <c r="I36" s="225"/>
      <c r="J36" s="225"/>
      <c r="K36" s="225"/>
      <c r="L36" s="225"/>
      <c r="M36" s="225"/>
      <c r="N36" s="225"/>
      <c r="O36" s="225"/>
      <c r="P36" s="225"/>
      <c r="Q36" s="239" t="str">
        <f t="shared" si="0"/>
        <v/>
      </c>
      <c r="R36" s="240" t="str">
        <f t="shared" si="1"/>
        <v/>
      </c>
      <c r="S36" s="225"/>
      <c r="T36" s="225"/>
      <c r="U36" s="244"/>
      <c r="V36" s="304" t="str">
        <f t="shared" si="2"/>
        <v/>
      </c>
      <c r="W36" s="246" t="str">
        <f t="shared" si="3"/>
        <v/>
      </c>
      <c r="X36" s="211"/>
      <c r="Y36" s="82"/>
      <c r="Z36" s="82"/>
      <c r="AA36" s="82"/>
      <c r="AB36" s="225"/>
      <c r="AC36" s="225"/>
      <c r="AD36" s="244"/>
      <c r="AE36" s="210"/>
      <c r="AF36" s="239" t="str">
        <f t="shared" si="4"/>
        <v/>
      </c>
      <c r="AG36" s="240" t="str">
        <f t="shared" si="5"/>
        <v/>
      </c>
      <c r="AH36" s="248"/>
    </row>
    <row r="37" spans="1:34">
      <c r="A37" s="81">
        <f>список!A34</f>
        <v>33</v>
      </c>
      <c r="B37" s="81" t="str">
        <f>IF(список!B34="","",список!B34)</f>
        <v/>
      </c>
      <c r="C37" s="81" t="str">
        <f>IF(список!C34="","",список!C34)</f>
        <v/>
      </c>
      <c r="D37" s="82"/>
      <c r="E37" s="82"/>
      <c r="F37" s="82"/>
      <c r="G37" s="82"/>
      <c r="H37" s="82"/>
      <c r="I37" s="82"/>
      <c r="J37" s="82"/>
      <c r="K37" s="82"/>
      <c r="L37" s="82"/>
      <c r="M37" s="82"/>
      <c r="N37" s="82"/>
      <c r="O37" s="82"/>
      <c r="P37" s="210"/>
      <c r="Q37" s="239" t="str">
        <f t="shared" si="0"/>
        <v/>
      </c>
      <c r="R37" s="240" t="str">
        <f t="shared" si="1"/>
        <v/>
      </c>
      <c r="S37" s="211"/>
      <c r="T37" s="82"/>
      <c r="U37" s="210"/>
      <c r="V37" s="304" t="str">
        <f t="shared" si="2"/>
        <v/>
      </c>
      <c r="W37" s="246" t="str">
        <f t="shared" si="3"/>
        <v/>
      </c>
      <c r="X37" s="211"/>
      <c r="Y37" s="82"/>
      <c r="Z37" s="82"/>
      <c r="AA37" s="82"/>
      <c r="AB37" s="82"/>
      <c r="AC37" s="82"/>
      <c r="AD37" s="82"/>
      <c r="AE37" s="210"/>
      <c r="AF37" s="239" t="str">
        <f t="shared" si="4"/>
        <v/>
      </c>
      <c r="AG37" s="240" t="str">
        <f t="shared" si="5"/>
        <v/>
      </c>
      <c r="AH37" s="248"/>
    </row>
    <row r="38" spans="1:34">
      <c r="A38" s="81">
        <f>список!A35</f>
        <v>34</v>
      </c>
      <c r="B38" s="81" t="str">
        <f>IF(список!B35="","",список!B35)</f>
        <v/>
      </c>
      <c r="C38" s="81" t="str">
        <f>IF(список!C35="","",список!C35)</f>
        <v/>
      </c>
      <c r="D38" s="83"/>
      <c r="E38" s="83"/>
      <c r="F38" s="83"/>
      <c r="G38" s="83"/>
      <c r="H38" s="83"/>
      <c r="I38" s="83"/>
      <c r="J38" s="83"/>
      <c r="K38" s="83"/>
      <c r="L38" s="83"/>
      <c r="M38" s="83"/>
      <c r="N38" s="83"/>
      <c r="O38" s="83"/>
      <c r="P38" s="277"/>
      <c r="Q38" s="239" t="str">
        <f t="shared" si="0"/>
        <v/>
      </c>
      <c r="R38" s="240" t="str">
        <f t="shared" si="1"/>
        <v/>
      </c>
      <c r="S38" s="274"/>
      <c r="T38" s="83"/>
      <c r="U38" s="277"/>
      <c r="V38" s="304" t="str">
        <f t="shared" si="2"/>
        <v/>
      </c>
      <c r="W38" s="246" t="str">
        <f t="shared" si="3"/>
        <v/>
      </c>
      <c r="X38" s="274"/>
      <c r="Y38" s="83"/>
      <c r="Z38" s="83"/>
      <c r="AA38" s="83"/>
      <c r="AB38" s="83"/>
      <c r="AC38" s="83"/>
      <c r="AD38" s="83"/>
      <c r="AE38" s="277"/>
      <c r="AF38" s="239" t="str">
        <f t="shared" si="4"/>
        <v/>
      </c>
      <c r="AG38" s="240" t="str">
        <f t="shared" si="5"/>
        <v/>
      </c>
      <c r="AH38" s="248"/>
    </row>
    <row r="39" spans="1:34" ht="15.75" thickBot="1">
      <c r="A39" s="81">
        <f>список!A36</f>
        <v>35</v>
      </c>
      <c r="B39" s="81" t="str">
        <f>IF(список!B36="","",список!B36)</f>
        <v/>
      </c>
      <c r="C39" s="81" t="str">
        <f>IF(список!C36="","",список!C36)</f>
        <v/>
      </c>
      <c r="D39" s="83"/>
      <c r="E39" s="83"/>
      <c r="F39" s="83"/>
      <c r="G39" s="83"/>
      <c r="H39" s="83"/>
      <c r="I39" s="83"/>
      <c r="J39" s="83"/>
      <c r="K39" s="83"/>
      <c r="L39" s="83"/>
      <c r="M39" s="83"/>
      <c r="N39" s="83"/>
      <c r="O39" s="83"/>
      <c r="P39" s="277"/>
      <c r="Q39" s="241" t="str">
        <f t="shared" si="0"/>
        <v/>
      </c>
      <c r="R39" s="242" t="str">
        <f t="shared" si="1"/>
        <v/>
      </c>
      <c r="S39" s="274"/>
      <c r="T39" s="83"/>
      <c r="U39" s="277"/>
      <c r="V39" s="305" t="str">
        <f t="shared" si="2"/>
        <v/>
      </c>
      <c r="W39" s="247" t="str">
        <f t="shared" si="3"/>
        <v/>
      </c>
      <c r="X39" s="274"/>
      <c r="Y39" s="83"/>
      <c r="Z39" s="83"/>
      <c r="AA39" s="83"/>
      <c r="AB39" s="83"/>
      <c r="AC39" s="83"/>
      <c r="AD39" s="83"/>
      <c r="AE39" s="277"/>
      <c r="AF39" s="241" t="str">
        <f t="shared" si="4"/>
        <v/>
      </c>
      <c r="AG39" s="242" t="str">
        <f t="shared" si="5"/>
        <v/>
      </c>
      <c r="AH39" s="248"/>
    </row>
    <row r="40" spans="1:34">
      <c r="Q40" s="236"/>
      <c r="R40" s="236"/>
      <c r="V40" s="236"/>
      <c r="W40" s="236"/>
      <c r="AF40" s="236"/>
      <c r="AG40" s="236"/>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tabSelected="1" zoomScale="60" zoomScaleNormal="60" workbookViewId="0">
      <selection activeCell="S59" sqref="S59"/>
    </sheetView>
  </sheetViews>
  <sheetFormatPr defaultColWidth="9.140625" defaultRowHeight="15"/>
  <cols>
    <col min="1" max="1" width="9.140625" style="81"/>
    <col min="2" max="2" width="27.140625" style="81" customWidth="1"/>
    <col min="3" max="3" width="9.140625" style="97"/>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19"/>
    <col min="115" max="16384" width="9.140625" style="81"/>
  </cols>
  <sheetData>
    <row r="1" spans="1:150" s="145" customFormat="1" ht="18.75">
      <c r="A1" s="501" t="s">
        <v>237</v>
      </c>
      <c r="B1" s="502"/>
      <c r="C1" s="502"/>
      <c r="D1" s="502"/>
      <c r="E1" s="502"/>
      <c r="F1" s="502"/>
      <c r="G1" s="502"/>
      <c r="H1" s="502"/>
      <c r="I1" s="502"/>
      <c r="J1" s="502"/>
      <c r="K1" s="502"/>
      <c r="L1" s="502"/>
      <c r="M1" s="502"/>
      <c r="N1" s="502"/>
      <c r="O1" s="502"/>
      <c r="P1" s="502"/>
      <c r="Q1" s="502"/>
      <c r="R1" s="502"/>
      <c r="S1" s="502"/>
      <c r="T1" s="502"/>
      <c r="U1" s="502"/>
      <c r="V1" s="502"/>
      <c r="W1" s="502"/>
      <c r="X1" s="502"/>
      <c r="Y1" s="502"/>
      <c r="Z1" s="502"/>
      <c r="AA1" s="502"/>
      <c r="AB1" s="502"/>
      <c r="AC1" s="502"/>
      <c r="AD1" s="502"/>
      <c r="AE1" s="502"/>
      <c r="AF1" s="502"/>
      <c r="AG1" s="502"/>
      <c r="AH1" s="502"/>
      <c r="AI1" s="502"/>
      <c r="AJ1" s="502"/>
      <c r="AK1" s="502"/>
      <c r="AL1" s="502"/>
      <c r="AM1" s="502"/>
      <c r="AN1" s="502"/>
      <c r="AO1" s="502"/>
      <c r="AP1" s="502"/>
      <c r="AQ1" s="502"/>
      <c r="AR1" s="502"/>
      <c r="AS1" s="502"/>
      <c r="AT1" s="502"/>
      <c r="AU1" s="502"/>
      <c r="AV1" s="502"/>
      <c r="AW1" s="502"/>
      <c r="AX1" s="502"/>
      <c r="AY1" s="502"/>
      <c r="AZ1" s="502"/>
      <c r="BA1" s="502"/>
      <c r="BB1" s="502"/>
      <c r="BC1" s="502"/>
      <c r="BD1" s="502"/>
      <c r="BE1" s="502"/>
      <c r="BF1" s="502"/>
      <c r="BG1" s="502"/>
      <c r="BH1" s="502"/>
      <c r="BI1" s="502"/>
      <c r="BJ1" s="502"/>
      <c r="BK1" s="502"/>
      <c r="BL1" s="502"/>
      <c r="BM1" s="502"/>
      <c r="BN1" s="502"/>
      <c r="BO1" s="502"/>
      <c r="BP1" s="502"/>
      <c r="BQ1" s="502"/>
      <c r="BR1" s="502"/>
      <c r="BS1" s="502"/>
      <c r="BT1" s="502"/>
      <c r="BU1" s="502"/>
      <c r="BV1" s="502"/>
      <c r="BW1" s="502"/>
      <c r="BX1" s="502"/>
      <c r="BY1" s="502"/>
      <c r="BZ1" s="502"/>
      <c r="CA1" s="502"/>
      <c r="CB1" s="502"/>
      <c r="CC1" s="502"/>
      <c r="CD1" s="502"/>
      <c r="CE1" s="502"/>
      <c r="CF1" s="502"/>
      <c r="CG1" s="502"/>
      <c r="CH1" s="502"/>
      <c r="CI1" s="502"/>
      <c r="CJ1" s="502"/>
      <c r="CK1" s="502"/>
      <c r="CL1" s="502"/>
      <c r="CM1" s="502"/>
      <c r="CN1" s="502"/>
      <c r="CO1" s="502"/>
      <c r="CP1" s="502"/>
      <c r="CQ1" s="502"/>
      <c r="CR1" s="502"/>
      <c r="CS1" s="502"/>
      <c r="CT1" s="502"/>
      <c r="CU1" s="502"/>
      <c r="CV1" s="502"/>
      <c r="CW1" s="502"/>
      <c r="CX1" s="502"/>
      <c r="CY1" s="502"/>
      <c r="CZ1" s="502"/>
      <c r="DA1" s="502"/>
      <c r="DB1" s="502"/>
      <c r="DC1" s="502"/>
      <c r="DD1" s="502"/>
      <c r="DE1" s="502"/>
      <c r="DF1" s="502"/>
      <c r="DG1" s="502"/>
      <c r="DH1" s="502"/>
      <c r="DI1" s="503"/>
      <c r="DJ1" s="151"/>
    </row>
    <row r="2" spans="1:150" ht="167.25" customHeight="1">
      <c r="A2" s="152" t="str">
        <f>список!A1</f>
        <v>№</v>
      </c>
      <c r="B2" s="152" t="str">
        <f>список!B1</f>
        <v>Фамилия, имя воспитанника</v>
      </c>
      <c r="C2" s="152" t="str">
        <f>список!C1</f>
        <v xml:space="preserve">дата </v>
      </c>
      <c r="E2" s="159"/>
      <c r="F2" s="159"/>
      <c r="G2" s="159"/>
      <c r="H2" s="159"/>
      <c r="I2" s="159"/>
      <c r="J2" s="159"/>
      <c r="K2" s="159"/>
      <c r="L2" s="159"/>
      <c r="M2" s="159"/>
      <c r="N2" s="159"/>
      <c r="O2" s="159"/>
      <c r="P2" s="159"/>
      <c r="Q2" s="159"/>
      <c r="R2" s="159"/>
      <c r="S2" s="158" t="s">
        <v>236</v>
      </c>
      <c r="U2" s="159"/>
      <c r="V2" s="159"/>
      <c r="W2" s="159"/>
      <c r="X2" s="159"/>
      <c r="Y2" s="159"/>
      <c r="Z2" s="159"/>
      <c r="AA2" s="159"/>
      <c r="AB2" s="159"/>
      <c r="AC2" s="159"/>
      <c r="AD2" s="159"/>
      <c r="AE2" s="158" t="s">
        <v>238</v>
      </c>
      <c r="AG2" s="159"/>
      <c r="AH2" s="159"/>
      <c r="AI2" s="159"/>
      <c r="AJ2" s="159"/>
      <c r="AK2" s="159"/>
      <c r="AL2" s="159"/>
      <c r="AM2" s="159"/>
      <c r="AN2" s="159"/>
      <c r="AO2" s="159"/>
      <c r="AP2" s="159"/>
      <c r="AQ2" s="158" t="s">
        <v>239</v>
      </c>
      <c r="AS2" s="160"/>
      <c r="AT2" s="160"/>
      <c r="AU2" s="160"/>
      <c r="AV2" s="160"/>
      <c r="AW2" s="160"/>
      <c r="AX2" s="160"/>
      <c r="AY2" s="160"/>
      <c r="AZ2" s="160"/>
      <c r="BA2" s="161" t="s">
        <v>241</v>
      </c>
      <c r="BC2" s="159"/>
      <c r="BD2" s="159"/>
      <c r="BE2" s="159"/>
      <c r="BF2" s="159"/>
      <c r="BG2" s="159"/>
      <c r="BH2" s="159"/>
      <c r="BI2" s="159"/>
      <c r="BJ2" s="159"/>
      <c r="BK2" s="159"/>
      <c r="BL2" s="159"/>
      <c r="BM2" s="159"/>
      <c r="BN2" s="159"/>
      <c r="BO2" s="159"/>
      <c r="BP2" s="158" t="s">
        <v>242</v>
      </c>
      <c r="BR2" s="162"/>
      <c r="BS2" s="162"/>
      <c r="BT2" s="162"/>
      <c r="BU2" s="162"/>
      <c r="BV2" s="162"/>
      <c r="BW2" s="162"/>
      <c r="BX2" s="162"/>
      <c r="BY2" s="162"/>
      <c r="BZ2" s="162"/>
      <c r="CA2" s="162"/>
      <c r="CB2" s="162"/>
      <c r="CC2" s="162"/>
      <c r="CD2" s="162"/>
      <c r="CE2" s="162"/>
      <c r="CF2" s="158" t="s">
        <v>243</v>
      </c>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58" t="s">
        <v>244</v>
      </c>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4"/>
    </row>
    <row r="3" spans="1:150">
      <c r="A3" s="96">
        <f>список!A2</f>
        <v>1</v>
      </c>
      <c r="B3" s="163" t="str">
        <f>IF(список!B2="","",список!B2)</f>
        <v/>
      </c>
      <c r="C3" s="97"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3" t="str">
        <f>'целевые ориентиры'!Q4</f>
        <v/>
      </c>
      <c r="T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3"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3"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3"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3"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3" t="str">
        <f>IF('Познавательное развитие'!T5="","",IF('Познавательное развитие'!T5=2,"сформирован",IF('Познавательное развитие'!T5=0,"не сформирован", "в стадии формирования")))</f>
        <v/>
      </c>
      <c r="AC3" s="173" t="str">
        <f>IF('Речевое развитие'!G4="","",IF('Речевое развитие'!G4=2,"сформирован",IF('Речевое развитие'!G4=0,"не сформирован", "в стадии формирования")))</f>
        <v/>
      </c>
      <c r="AD3" s="173"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3" t="str">
        <f>'целевые ориентиры'!AB4</f>
        <v/>
      </c>
      <c r="AF3" s="173"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3" t="str">
        <f>IF('Познавательное развитие'!P5="","",IF('Познавательное развитие'!P5=2,"сформирован",IF('Познавательное развитие'!P5=0,"не сформирован", "в стадии формирования")))</f>
        <v/>
      </c>
      <c r="AH3" s="173" t="str">
        <f>IF('Речевое развитие'!F4="","",IF('Речевое развитие'!F4=2,"сформирован",IF('Речевое развитие'!GG4=0,"не сформирован", "в стадии формирования")))</f>
        <v/>
      </c>
      <c r="AI3" s="173" t="str">
        <f>IF('Речевое развитие'!G4="","",IF('Речевое развитие'!G4=2,"сформирован",IF('Речевое развитие'!GH4=0,"не сформирован", "в стадии формирования")))</f>
        <v/>
      </c>
      <c r="AJ3" s="173" t="str">
        <f>IF('Речевое развитие'!M4="","",IF('Речевое развитие'!M4=2,"сформирован",IF('Речевое развитие'!M4=0,"не сформирован", "в стадии формирования")))</f>
        <v/>
      </c>
      <c r="AK3" s="173" t="str">
        <f>IF('Речевое развитие'!N4="","",IF('Речевое развитие'!N4=2,"сформирован",IF('Речевое развитие'!N4=0,"не сформирован", "в стадии формирования")))</f>
        <v/>
      </c>
      <c r="AL3" s="173"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3"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3"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3" t="str">
        <f>'целевые ориентиры'!AM4</f>
        <v/>
      </c>
      <c r="AR3" s="173" t="str">
        <f>IF('Познавательное развитие'!V5="","",IF('Познавательное развитие'!V5=2,"сформирован",IF('Познавательное развитие'!V5=0,"не сформирован", "в стадии формирования")))</f>
        <v/>
      </c>
      <c r="AS3" s="173" t="str">
        <f>IF('Речевое развитие'!D4="","",IF('Речевое развитие'!D4=2,"сформирован",IF('Речевое развитие'!D4=0,"не сформирован", "в стадии формирования")))</f>
        <v/>
      </c>
      <c r="AT3" s="173" t="e">
        <f>IF('Речевое развитие'!#REF!="","",IF('Речевое развитие'!#REF!=2,"сформирован",IF('Речевое развитие'!#REF!=0,"не сформирован", "в стадии формирования")))</f>
        <v>#REF!</v>
      </c>
      <c r="AU3" s="173" t="str">
        <f>IF('Речевое развитие'!E4="","",IF('Речевое развитие'!E4=2,"сформирован",IF('Речевое развитие'!E4=0,"не сформирован", "в стадии формирования")))</f>
        <v/>
      </c>
      <c r="AV3" s="173" t="str">
        <f>IF('Речевое развитие'!F4="","",IF('Речевое развитие'!F4=2,"сформирован",IF('Речевое развитие'!F4=0,"не сформирован", "в стадии формирования")))</f>
        <v/>
      </c>
      <c r="AW3" s="173" t="str">
        <f>IF('Речевое развитие'!G4="","",IF('Речевое развитие'!G4=2,"сформирован",IF('Речевое развитие'!G4=0,"не сформирован", "в стадии формирования")))</f>
        <v/>
      </c>
      <c r="AX3" s="173" t="str">
        <f>IF('Речевое развитие'!J4="","",IF('Речевое развитие'!J4=2,"сформирован",IF('Речевое развитие'!J4=0,"не сформирован", "в стадии формирования")))</f>
        <v/>
      </c>
      <c r="AY3" s="173" t="str">
        <f>IF('Речевое развитие'!M4="","",IF('Речевое развитие'!M4=2,"сформирован",IF('Речевое развитие'!M4=0,"не сформирован", "в стадии формирования")))</f>
        <v/>
      </c>
      <c r="AZ3" s="173"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3" t="str">
        <f>'целевые ориентиры'!AV4</f>
        <v/>
      </c>
      <c r="BB3" s="173"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3"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5"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3" t="str">
        <f>IF('Физическое развитие'!D4="","",IF('Физическое развитие'!D4=2,"сформирован",IF('Физическое развитие'!D4=0,"не сформирован", "в стадии формирования")))</f>
        <v/>
      </c>
      <c r="BF3" s="173" t="str">
        <f>IF('Физическое развитие'!E4="","",IF('Физическое развитие'!E4=2,"сформирован",IF('Физическое развитие'!E4=0,"не сформирован", "в стадии формирования")))</f>
        <v/>
      </c>
      <c r="BG3" s="173" t="str">
        <f>IF('Физическое развитие'!F4="","",IF('Физическое развитие'!F4=2,"сформирован",IF('Физическое развитие'!F4=0,"не сформирован", "в стадии формирования")))</f>
        <v/>
      </c>
      <c r="BH3" s="173" t="str">
        <f>IF('Физическое развитие'!G4="","",IF('Физическое развитие'!G4=2,"сформирован",IF('Физическое развитие'!G4=0,"не сформирован", "в стадии формирования")))</f>
        <v/>
      </c>
      <c r="BI3" s="173" t="str">
        <f>IF('Физическое развитие'!H4="","",IF('Физическое развитие'!H4=2,"сформирован",IF('Физическое развитие'!H4=0,"не сформирован", "в стадии формирования")))</f>
        <v/>
      </c>
      <c r="BJ3" s="173" t="e">
        <f>IF('Физическое развитие'!#REF!="","",IF('Физическое развитие'!#REF!=2,"сформирован",IF('Физическое развитие'!#REF!=0,"не сформирован", "в стадии формирования")))</f>
        <v>#REF!</v>
      </c>
      <c r="BK3" s="173" t="str">
        <f>IF('Физическое развитие'!I4="","",IF('Физическое развитие'!I4=2,"сформирован",IF('Физическое развитие'!I4=0,"не сформирован", "в стадии формирования")))</f>
        <v/>
      </c>
      <c r="BL3" s="173" t="str">
        <f>IF('Физическое развитие'!J4="","",IF('Физическое развитие'!J4=2,"сформирован",IF('Физическое развитие'!J4=0,"не сформирован", "в стадии формирования")))</f>
        <v/>
      </c>
      <c r="BM3" s="173" t="str">
        <f>IF('Физическое развитие'!K4="","",IF('Физическое развитие'!K4=2,"сформирован",IF('Физическое развитие'!K4=0,"не сформирован", "в стадии формирования")))</f>
        <v/>
      </c>
      <c r="BN3" s="173" t="str">
        <f>IF('Физическое развитие'!M4="","",IF('Физическое развитие'!M4=2,"сформирован",IF('Физическое развитие'!M4=0,"не сформирован", "в стадии формирования")))</f>
        <v/>
      </c>
      <c r="BO3" s="17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3" t="str">
        <f>'целевые ориентиры'!BJ4</f>
        <v/>
      </c>
      <c r="BQ3" s="173"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3"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3"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3"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3"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3"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3" t="str">
        <f>IF('Физическое развитие'!L4="","",IF('Физическое развитие'!L4=2,"сформирован",IF('Физическое развитие'!L4=0,"не сформирован", "в стадии формирования")))</f>
        <v/>
      </c>
      <c r="CA3" s="173" t="str">
        <f>IF('Физическое развитие'!P4="","",IF('Физическое развитие'!P4=2,"сформирован",IF('Физическое развитие'!P4=0,"не сформирован", "в стадии формирования")))</f>
        <v/>
      </c>
      <c r="CB3" s="173" t="e">
        <f>IF('Физическое развитие'!#REF!="","",IF('Физическое развитие'!#REF!=2,"сформирован",IF('Физическое развитие'!#REF!=0,"не сформирован", "в стадии формирования")))</f>
        <v>#REF!</v>
      </c>
      <c r="CC3" s="173" t="str">
        <f>IF('Физическое развитие'!Q4="","",IF('Физическое развитие'!Q4=2,"сформирован",IF('Физическое развитие'!Q4=0,"не сформирован", "в стадии формирования")))</f>
        <v/>
      </c>
      <c r="CD3" s="173" t="str">
        <f>IF('Физическое развитие'!R4="","",IF('Физическое развитие'!R4=2,"сформирован",IF('Физическое развитие'!R4=0,"не сформирован", "в стадии формирования")))</f>
        <v/>
      </c>
      <c r="CE3" s="17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3" t="str">
        <f>'целевые ориентиры'!BX4</f>
        <v/>
      </c>
      <c r="CG3" s="173"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3"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3"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3"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3"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3"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3"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3" t="str">
        <f>IF('Познавательное развитие'!D5="","",IF('Познавательное развитие'!D5=2,"сформирован",IF('Познавательное развитие'!D5=0,"не сформирован", "в стадии формирования")))</f>
        <v/>
      </c>
      <c r="CP3" s="173" t="str">
        <f>IF('Познавательное развитие'!E5="","",IF('Познавательное развитие'!E5=2,"сформирован",IF('Познавательное развитие'!E5=0,"не сформирован", "в стадии формирования")))</f>
        <v/>
      </c>
      <c r="CQ3" s="173" t="str">
        <f>IF('Познавательное развитие'!F5="","",IF('Познавательное развитие'!F5=2,"сформирован",IF('Познавательное развитие'!F5=0,"не сформирован", "в стадии формирования")))</f>
        <v/>
      </c>
      <c r="CR3" s="173" t="str">
        <f>IF('Познавательное развитие'!I5="","",IF('Познавательное развитие'!I5=2,"сформирован",IF('Познавательное развитие'!I5=0,"не сформирован", "в стадии формирования")))</f>
        <v/>
      </c>
      <c r="CS3" s="173" t="str">
        <f>IF('Познавательное развитие'!K5="","",IF('Познавательное развитие'!K5=2,"сформирован",IF('Познавательное развитие'!K5=0,"не сформирован", "в стадии формирования")))</f>
        <v/>
      </c>
      <c r="CT3" s="173" t="str">
        <f>IF('Познавательное развитие'!S5="","",IF('Познавательное развитие'!S5=2,"сформирован",IF('Познавательное развитие'!S5=0,"не сформирован", "в стадии формирования")))</f>
        <v/>
      </c>
      <c r="CU3" s="173" t="str">
        <f>IF('Познавательное развитие'!U5="","",IF('Познавательное развитие'!U5=2,"сформирован",IF('Познавательное развитие'!U5=0,"не сформирован", "в стадии формирования")))</f>
        <v/>
      </c>
      <c r="CV3" s="173" t="e">
        <f>IF('Познавательное развитие'!#REF!="","",IF('Познавательное развитие'!#REF!=2,"сформирован",IF('Познавательное развитие'!#REF!=0,"не сформирован", "в стадии формирования")))</f>
        <v>#REF!</v>
      </c>
      <c r="CW3" s="173" t="str">
        <f>IF('Познавательное развитие'!Y5="","",IF('Познавательное развитие'!Y5=2,"сформирован",IF('Познавательное развитие'!Y5=0,"не сформирован", "в стадии формирования")))</f>
        <v/>
      </c>
      <c r="CX3" s="173" t="str">
        <f>IF('Познавательное развитие'!Z5="","",IF('Познавательное развитие'!Z5=2,"сформирован",IF('Познавательное развитие'!Z5=0,"не сформирован", "в стадии формирования")))</f>
        <v/>
      </c>
      <c r="CY3" s="173" t="str">
        <f>IF('Познавательное развитие'!AA5="","",IF('Познавательное развитие'!AA5=2,"сформирован",IF('Познавательное развитие'!AA5=0,"не сформирован", "в стадии формирования")))</f>
        <v/>
      </c>
      <c r="CZ3" s="173" t="str">
        <f>IF('Познавательное развитие'!AB5="","",IF('Познавательное развитие'!AB5=2,"сформирован",IF('Познавательное развитие'!AB5=0,"не сформирован", "в стадии формирования")))</f>
        <v/>
      </c>
      <c r="DA3" s="173" t="str">
        <f>IF('Познавательное развитие'!AC5="","",IF('Познавательное развитие'!AC5=2,"сформирован",IF('Познавательное развитие'!AC5=0,"не сформирован", "в стадии формирования")))</f>
        <v/>
      </c>
      <c r="DB3" s="173" t="str">
        <f>IF('Познавательное развитие'!AD5="","",IF('Познавательное развитие'!AD5=2,"сформирован",IF('Познавательное развитие'!AD5=0,"не сформирован", "в стадии формирования")))</f>
        <v/>
      </c>
      <c r="DC3" s="173" t="str">
        <f>IF('Познавательное развитие'!AE5="","",IF('Познавательное развитие'!AE5=2,"сформирован",IF('Познавательное развитие'!AE5=0,"не сформирован", "в стадии формирования")))</f>
        <v/>
      </c>
      <c r="DD3" s="173" t="str">
        <f>IF('Речевое развитие'!J4="","",IF('Речевое развитие'!J4=2,"сформирован",IF('Речевое развитие'!J4=0,"не сформирован", "в стадии формирования")))</f>
        <v/>
      </c>
      <c r="DE3" s="173" t="str">
        <f>IF('Речевое развитие'!K4="","",IF('Речевое развитие'!K4=2,"сформирован",IF('Речевое развитие'!K4=0,"не сформирован", "в стадии формирования")))</f>
        <v/>
      </c>
      <c r="DF3" s="173" t="str">
        <f>IF('Речевое развитие'!L4="","",IF('Речевое развитие'!L4=2,"сформирован",IF('Речевое развитие'!L4=0,"не сформирован", "в стадии формирования")))</f>
        <v/>
      </c>
      <c r="DG3" s="175"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3" t="str">
        <f>'целевые ориентиры'!CZ4</f>
        <v/>
      </c>
    </row>
    <row r="4" spans="1:150">
      <c r="A4" s="96">
        <f>список!A3</f>
        <v>2</v>
      </c>
      <c r="B4" s="163" t="str">
        <f>IF(список!B3="","",список!B3)</f>
        <v/>
      </c>
      <c r="C4" s="97" t="str">
        <f>IF(список!C3="","",список!C3)</f>
        <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3" t="str">
        <f>'целевые ориентиры'!Q5</f>
        <v/>
      </c>
      <c r="T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3"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3"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3"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3"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3" t="str">
        <f>IF('Познавательное развитие'!T6="","",IF('Познавательное развитие'!T6=2,"сформирован",IF('Познавательное развитие'!T6=0,"не сформирован", "в стадии формирования")))</f>
        <v/>
      </c>
      <c r="AC4" s="173" t="str">
        <f>IF('Речевое развитие'!G5="","",IF('Речевое развитие'!G5=2,"сформирован",IF('Речевое развитие'!G5=0,"не сформирован", "в стадии формирования")))</f>
        <v/>
      </c>
      <c r="AD4" s="173"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3" t="str">
        <f>'целевые ориентиры'!AB5</f>
        <v/>
      </c>
      <c r="AF4" s="173"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3" t="str">
        <f>IF('Познавательное развитие'!P6="","",IF('Познавательное развитие'!P6=2,"сформирован",IF('Познавательное развитие'!P6=0,"не сформирован", "в стадии формирования")))</f>
        <v/>
      </c>
      <c r="AH4" s="173" t="str">
        <f>IF('Речевое развитие'!F5="","",IF('Речевое развитие'!F5=2,"сформирован",IF('Речевое развитие'!GG5=0,"не сформирован", "в стадии формирования")))</f>
        <v/>
      </c>
      <c r="AI4" s="173" t="str">
        <f>IF('Речевое развитие'!G5="","",IF('Речевое развитие'!G5=2,"сформирован",IF('Речевое развитие'!GH5=0,"не сформирован", "в стадии формирования")))</f>
        <v/>
      </c>
      <c r="AJ4" s="173" t="str">
        <f>IF('Речевое развитие'!M5="","",IF('Речевое развитие'!M5=2,"сформирован",IF('Речевое развитие'!M5=0,"не сформирован", "в стадии формирования")))</f>
        <v/>
      </c>
      <c r="AK4" s="173" t="str">
        <f>IF('Речевое развитие'!N5="","",IF('Речевое развитие'!N5=2,"сформирован",IF('Речевое развитие'!N5=0,"не сформирован", "в стадии формирования")))</f>
        <v/>
      </c>
      <c r="AL4" s="173"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3"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3"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3" t="str">
        <f>'целевые ориентиры'!AM5</f>
        <v/>
      </c>
      <c r="AR4" s="173" t="str">
        <f>'Речевое развитие'!I5</f>
        <v/>
      </c>
      <c r="AS4" s="173" t="str">
        <f>IF('Речевое развитие'!D5="","",IF('Речевое развитие'!D5=2,"сформирован",IF('Речевое развитие'!D5=0,"не сформирован", "в стадии формирования")))</f>
        <v/>
      </c>
      <c r="AT4" s="173" t="e">
        <f>IF('Речевое развитие'!#REF!="","",IF('Речевое развитие'!#REF!=2,"сформирован",IF('Речевое развитие'!#REF!=0,"не сформирован", "в стадии формирования")))</f>
        <v>#REF!</v>
      </c>
      <c r="AU4" s="173" t="str">
        <f>IF('Речевое развитие'!E5="","",IF('Речевое развитие'!E5=2,"сформирован",IF('Речевое развитие'!E5=0,"не сформирован", "в стадии формирования")))</f>
        <v/>
      </c>
      <c r="AV4" s="173" t="str">
        <f>IF('Речевое развитие'!F5="","",IF('Речевое развитие'!F5=2,"сформирован",IF('Речевое развитие'!F5=0,"не сформирован", "в стадии формирования")))</f>
        <v/>
      </c>
      <c r="AW4" s="173" t="str">
        <f>IF('Речевое развитие'!G5="","",IF('Речевое развитие'!G5=2,"сформирован",IF('Речевое развитие'!G5=0,"не сформирован", "в стадии формирования")))</f>
        <v/>
      </c>
      <c r="AX4" s="173"/>
      <c r="AY4" s="173" t="str">
        <f>IF('Речевое развитие'!M5="","",IF('Речевое развитие'!M5=2,"сформирован",IF('Речевое развитие'!M5=0,"не сформирован", "в стадии формирования")))</f>
        <v/>
      </c>
      <c r="AZ4" s="173"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3" t="str">
        <f>'целевые ориентиры'!AV5</f>
        <v/>
      </c>
      <c r="BB4" s="173"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3"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5"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3" t="str">
        <f>IF('Физическое развитие'!D5="","",IF('Физическое развитие'!D5=2,"сформирован",IF('Физическое развитие'!D5=0,"не сформирован", "в стадии формирования")))</f>
        <v/>
      </c>
      <c r="BF4" s="173" t="str">
        <f>IF('Физическое развитие'!E5="","",IF('Физическое развитие'!E5=2,"сформирован",IF('Физическое развитие'!E5=0,"не сформирован", "в стадии формирования")))</f>
        <v/>
      </c>
      <c r="BG4" s="173" t="str">
        <f>IF('Физическое развитие'!F5="","",IF('Физическое развитие'!F5=2,"сформирован",IF('Физическое развитие'!F5=0,"не сформирован", "в стадии формирования")))</f>
        <v/>
      </c>
      <c r="BH4" s="173" t="str">
        <f>IF('Физическое развитие'!G5="","",IF('Физическое развитие'!G5=2,"сформирован",IF('Физическое развитие'!G5=0,"не сформирован", "в стадии формирования")))</f>
        <v/>
      </c>
      <c r="BI4" s="173" t="str">
        <f>IF('Физическое развитие'!H5="","",IF('Физическое развитие'!H5=2,"сформирован",IF('Физическое развитие'!H5=0,"не сформирован", "в стадии формирования")))</f>
        <v/>
      </c>
      <c r="BJ4" s="173" t="e">
        <f>IF('Физическое развитие'!#REF!="","",IF('Физическое развитие'!#REF!=2,"сформирован",IF('Физическое развитие'!#REF!=0,"не сформирован", "в стадии формирования")))</f>
        <v>#REF!</v>
      </c>
      <c r="BK4" s="173" t="str">
        <f>IF('Физическое развитие'!I5="","",IF('Физическое развитие'!I5=2,"сформирован",IF('Физическое развитие'!I5=0,"не сформирован", "в стадии формирования")))</f>
        <v/>
      </c>
      <c r="BL4" s="173" t="str">
        <f>IF('Физическое развитие'!J5="","",IF('Физическое развитие'!J5=2,"сформирован",IF('Физическое развитие'!J5=0,"не сформирован", "в стадии формирования")))</f>
        <v/>
      </c>
      <c r="BM4" s="173" t="str">
        <f>IF('Физическое развитие'!K5="","",IF('Физическое развитие'!K5=2,"сформирован",IF('Физическое развитие'!K5=0,"не сформирован", "в стадии формирования")))</f>
        <v/>
      </c>
      <c r="BN4" s="173" t="str">
        <f>IF('Физическое развитие'!M5="","",IF('Физическое развитие'!M5=2,"сформирован",IF('Физическое развитие'!M5=0,"не сформирован", "в стадии формирования")))</f>
        <v/>
      </c>
      <c r="BO4" s="17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3" t="str">
        <f>'целевые ориентиры'!BJ5</f>
        <v/>
      </c>
      <c r="BQ4" s="173"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3"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3"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3"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3"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3"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3" t="str">
        <f>IF('Физическое развитие'!L5="","",IF('Физическое развитие'!L5=2,"сформирован",IF('Физическое развитие'!L5=0,"не сформирован", "в стадии формирования")))</f>
        <v/>
      </c>
      <c r="CA4" s="173" t="str">
        <f>IF('Физическое развитие'!P5="","",IF('Физическое развитие'!P5=2,"сформирован",IF('Физическое развитие'!P5=0,"не сформирован", "в стадии формирования")))</f>
        <v/>
      </c>
      <c r="CB4" s="173" t="e">
        <f>IF('Физическое развитие'!#REF!="","",IF('Физическое развитие'!#REF!=2,"сформирован",IF('Физическое развитие'!#REF!=0,"не сформирован", "в стадии формирования")))</f>
        <v>#REF!</v>
      </c>
      <c r="CC4" s="173" t="str">
        <f>IF('Физическое развитие'!Q5="","",IF('Физическое развитие'!Q5=2,"сформирован",IF('Физическое развитие'!Q5=0,"не сформирован", "в стадии формирования")))</f>
        <v/>
      </c>
      <c r="CD4" s="173" t="str">
        <f>IF('Физическое развитие'!R5="","",IF('Физическое развитие'!R5=2,"сформирован",IF('Физическое развитие'!R5=0,"не сформирован", "в стадии формирования")))</f>
        <v/>
      </c>
      <c r="CE4" s="173"/>
      <c r="CF4" s="173" t="str">
        <f>'целевые ориентиры'!BX5</f>
        <v/>
      </c>
      <c r="CG4" s="173"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3"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3"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3"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3"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3"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3"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3" t="str">
        <f>IF('Познавательное развитие'!D6="","",IF('Познавательное развитие'!D6=2,"сформирован",IF('Познавательное развитие'!D6=0,"не сформирован", "в стадии формирования")))</f>
        <v/>
      </c>
      <c r="CP4" s="173" t="str">
        <f>IF('Познавательное развитие'!E6="","",IF('Познавательное развитие'!E6=2,"сформирован",IF('Познавательное развитие'!E6=0,"не сформирован", "в стадии формирования")))</f>
        <v/>
      </c>
      <c r="CQ4" s="173" t="str">
        <f>IF('Познавательное развитие'!F6="","",IF('Познавательное развитие'!F6=2,"сформирован",IF('Познавательное развитие'!F6=0,"не сформирован", "в стадии формирования")))</f>
        <v/>
      </c>
      <c r="CR4" s="173" t="str">
        <f>IF('Познавательное развитие'!I6="","",IF('Познавательное развитие'!I6=2,"сформирован",IF('Познавательное развитие'!I6=0,"не сформирован", "в стадии формирования")))</f>
        <v/>
      </c>
      <c r="CS4" s="173" t="str">
        <f>IF('Познавательное развитие'!K6="","",IF('Познавательное развитие'!K6=2,"сформирован",IF('Познавательное развитие'!K6=0,"не сформирован", "в стадии формирования")))</f>
        <v/>
      </c>
      <c r="CT4" s="173" t="str">
        <f>IF('Познавательное развитие'!S6="","",IF('Познавательное развитие'!S6=2,"сформирован",IF('Познавательное развитие'!S6=0,"не сформирован", "в стадии формирования")))</f>
        <v/>
      </c>
      <c r="CU4" s="173" t="str">
        <f>IF('Познавательное развитие'!U6="","",IF('Познавательное развитие'!U6=2,"сформирован",IF('Познавательное развитие'!U6=0,"не сформирован", "в стадии формирования")))</f>
        <v/>
      </c>
      <c r="CV4" s="173" t="e">
        <f>IF('Познавательное развитие'!#REF!="","",IF('Познавательное развитие'!#REF!=2,"сформирован",IF('Познавательное развитие'!#REF!=0,"не сформирован", "в стадии формирования")))</f>
        <v>#REF!</v>
      </c>
      <c r="CW4" s="173" t="str">
        <f>IF('Познавательное развитие'!Y6="","",IF('Познавательное развитие'!Y6=2,"сформирован",IF('Познавательное развитие'!Y6=0,"не сформирован", "в стадии формирования")))</f>
        <v/>
      </c>
      <c r="CX4" s="173" t="str">
        <f>IF('Познавательное развитие'!Z6="","",IF('Познавательное развитие'!Z6=2,"сформирован",IF('Познавательное развитие'!Z6=0,"не сформирован", "в стадии формирования")))</f>
        <v/>
      </c>
      <c r="CY4" s="173" t="str">
        <f>IF('Познавательное развитие'!AA6="","",IF('Познавательное развитие'!AA6=2,"сформирован",IF('Познавательное развитие'!AA6=0,"не сформирован", "в стадии формирования")))</f>
        <v/>
      </c>
      <c r="CZ4" s="173" t="str">
        <f>IF('Познавательное развитие'!AB6="","",IF('Познавательное развитие'!AB6=2,"сформирован",IF('Познавательное развитие'!AB6=0,"не сформирован", "в стадии формирования")))</f>
        <v/>
      </c>
      <c r="DA4" s="173" t="str">
        <f>IF('Познавательное развитие'!AC6="","",IF('Познавательное развитие'!AC6=2,"сформирован",IF('Познавательное развитие'!AC6=0,"не сформирован", "в стадии формирования")))</f>
        <v/>
      </c>
      <c r="DB4" s="173" t="str">
        <f>IF('Познавательное развитие'!AD6="","",IF('Познавательное развитие'!AD6=2,"сформирован",IF('Познавательное развитие'!AD6=0,"не сформирован", "в стадии формирования")))</f>
        <v/>
      </c>
      <c r="DC4" s="173" t="str">
        <f>IF('Познавательное развитие'!AE6="","",IF('Познавательное развитие'!AE6=2,"сформирован",IF('Познавательное развитие'!AE6=0,"не сформирован", "в стадии формирования")))</f>
        <v/>
      </c>
      <c r="DD4" s="173" t="str">
        <f>IF('Речевое развитие'!J5="","",IF('Речевое развитие'!J5=2,"сформирован",IF('Речевое развитие'!J5=0,"не сформирован", "в стадии формирования")))</f>
        <v/>
      </c>
      <c r="DE4" s="173" t="str">
        <f>IF('Речевое развитие'!K5="","",IF('Речевое развитие'!K5=2,"сформирован",IF('Речевое развитие'!K5=0,"не сформирован", "в стадии формирования")))</f>
        <v/>
      </c>
      <c r="DF4" s="173" t="str">
        <f>IF('Речевое развитие'!L5="","",IF('Речевое развитие'!L5=2,"сформирован",IF('Речевое развитие'!L5=0,"не сформирован", "в стадии формирования")))</f>
        <v/>
      </c>
      <c r="DG4" s="175"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3" t="str">
        <f>'целевые ориентиры'!CZ5</f>
        <v/>
      </c>
    </row>
    <row r="5" spans="1:150">
      <c r="A5" s="96">
        <f>список!A4</f>
        <v>3</v>
      </c>
      <c r="B5" s="163" t="str">
        <f>IF(список!B4="","",список!B4)</f>
        <v/>
      </c>
      <c r="C5" s="97" t="str">
        <f>IF(список!C4="","",список!C4)</f>
        <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3" t="str">
        <f>'целевые ориентиры'!Q6</f>
        <v/>
      </c>
      <c r="T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3"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3"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3"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3"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3" t="str">
        <f>IF('Познавательное развитие'!T7="","",IF('Познавательное развитие'!T7=2,"сформирован",IF('Познавательное развитие'!T7=0,"не сформирован", "в стадии формирования")))</f>
        <v/>
      </c>
      <c r="AC5" s="173" t="str">
        <f>IF('Речевое развитие'!G6="","",IF('Речевое развитие'!G6=2,"сформирован",IF('Речевое развитие'!G6=0,"не сформирован", "в стадии формирования")))</f>
        <v/>
      </c>
      <c r="AD5" s="173"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3" t="str">
        <f>'целевые ориентиры'!AB6</f>
        <v/>
      </c>
      <c r="AF5" s="173"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3" t="str">
        <f>IF('Познавательное развитие'!P7="","",IF('Познавательное развитие'!P7=2,"сформирован",IF('Познавательное развитие'!P7=0,"не сформирован", "в стадии формирования")))</f>
        <v/>
      </c>
      <c r="AH5" s="173" t="str">
        <f>IF('Речевое развитие'!F6="","",IF('Речевое развитие'!F6=2,"сформирован",IF('Речевое развитие'!GG6=0,"не сформирован", "в стадии формирования")))</f>
        <v/>
      </c>
      <c r="AI5" s="173" t="str">
        <f>IF('Речевое развитие'!G6="","",IF('Речевое развитие'!G6=2,"сформирован",IF('Речевое развитие'!GH6=0,"не сформирован", "в стадии формирования")))</f>
        <v/>
      </c>
      <c r="AJ5" s="173" t="str">
        <f>IF('Речевое развитие'!M6="","",IF('Речевое развитие'!M6=2,"сформирован",IF('Речевое развитие'!M6=0,"не сформирован", "в стадии формирования")))</f>
        <v/>
      </c>
      <c r="AK5" s="173" t="str">
        <f>IF('Речевое развитие'!N6="","",IF('Речевое развитие'!N6=2,"сформирован",IF('Речевое развитие'!N6=0,"не сформирован", "в стадии формирования")))</f>
        <v/>
      </c>
      <c r="AL5" s="173"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3"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3"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3" t="str">
        <f>'целевые ориентиры'!AM6</f>
        <v/>
      </c>
      <c r="AR5" s="173" t="str">
        <f>'Речевое развитие'!I6</f>
        <v/>
      </c>
      <c r="AS5" s="173" t="str">
        <f>IF('Речевое развитие'!D6="","",IF('Речевое развитие'!D6=2,"сформирован",IF('Речевое развитие'!D6=0,"не сформирован", "в стадии формирования")))</f>
        <v/>
      </c>
      <c r="AT5" s="173" t="e">
        <f>IF('Речевое развитие'!#REF!="","",IF('Речевое развитие'!#REF!=2,"сформирован",IF('Речевое развитие'!#REF!=0,"не сформирован", "в стадии формирования")))</f>
        <v>#REF!</v>
      </c>
      <c r="AU5" s="173" t="str">
        <f>IF('Речевое развитие'!E6="","",IF('Речевое развитие'!E6=2,"сформирован",IF('Речевое развитие'!E6=0,"не сформирован", "в стадии формирования")))</f>
        <v/>
      </c>
      <c r="AV5" s="173" t="str">
        <f>IF('Речевое развитие'!F6="","",IF('Речевое развитие'!F6=2,"сформирован",IF('Речевое развитие'!F6=0,"не сформирован", "в стадии формирования")))</f>
        <v/>
      </c>
      <c r="AW5" s="173" t="str">
        <f>IF('Речевое развитие'!G6="","",IF('Речевое развитие'!G6=2,"сформирован",IF('Речевое развитие'!G6=0,"не сформирован", "в стадии формирования")))</f>
        <v/>
      </c>
      <c r="AX5" s="173"/>
      <c r="AY5" s="173" t="str">
        <f>IF('Речевое развитие'!M6="","",IF('Речевое развитие'!M6=2,"сформирован",IF('Речевое развитие'!M6=0,"не сформирован", "в стадии формирования")))</f>
        <v/>
      </c>
      <c r="AZ5" s="173"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3" t="str">
        <f>'целевые ориентиры'!AV6</f>
        <v/>
      </c>
      <c r="BB5" s="173"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3"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5"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3" t="str">
        <f>IF('Физическое развитие'!D6="","",IF('Физическое развитие'!D6=2,"сформирован",IF('Физическое развитие'!D6=0,"не сформирован", "в стадии формирования")))</f>
        <v/>
      </c>
      <c r="BF5" s="173" t="str">
        <f>IF('Физическое развитие'!E6="","",IF('Физическое развитие'!E6=2,"сформирован",IF('Физическое развитие'!E6=0,"не сформирован", "в стадии формирования")))</f>
        <v/>
      </c>
      <c r="BG5" s="173" t="str">
        <f>IF('Физическое развитие'!F6="","",IF('Физическое развитие'!F6=2,"сформирован",IF('Физическое развитие'!F6=0,"не сформирован", "в стадии формирования")))</f>
        <v/>
      </c>
      <c r="BH5" s="173" t="str">
        <f>IF('Физическое развитие'!G6="","",IF('Физическое развитие'!G6=2,"сформирован",IF('Физическое развитие'!G6=0,"не сформирован", "в стадии формирования")))</f>
        <v/>
      </c>
      <c r="BI5" s="173" t="str">
        <f>IF('Физическое развитие'!H6="","",IF('Физическое развитие'!H6=2,"сформирован",IF('Физическое развитие'!H6=0,"не сформирован", "в стадии формирования")))</f>
        <v/>
      </c>
      <c r="BJ5" s="173" t="e">
        <f>IF('Физическое развитие'!#REF!="","",IF('Физическое развитие'!#REF!=2,"сформирован",IF('Физическое развитие'!#REF!=0,"не сформирован", "в стадии формирования")))</f>
        <v>#REF!</v>
      </c>
      <c r="BK5" s="173" t="str">
        <f>IF('Физическое развитие'!I6="","",IF('Физическое развитие'!I6=2,"сформирован",IF('Физическое развитие'!I6=0,"не сформирован", "в стадии формирования")))</f>
        <v/>
      </c>
      <c r="BL5" s="173" t="str">
        <f>IF('Физическое развитие'!J6="","",IF('Физическое развитие'!J6=2,"сформирован",IF('Физическое развитие'!J6=0,"не сформирован", "в стадии формирования")))</f>
        <v/>
      </c>
      <c r="BM5" s="173" t="str">
        <f>IF('Физическое развитие'!K6="","",IF('Физическое развитие'!K6=2,"сформирован",IF('Физическое развитие'!K6=0,"не сформирован", "в стадии формирования")))</f>
        <v/>
      </c>
      <c r="BN5" s="173" t="str">
        <f>IF('Физическое развитие'!M6="","",IF('Физическое развитие'!M6=2,"сформирован",IF('Физическое развитие'!M6=0,"не сформирован", "в стадии формирования")))</f>
        <v/>
      </c>
      <c r="BO5" s="17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3" t="str">
        <f>'целевые ориентиры'!BJ6</f>
        <v/>
      </c>
      <c r="BQ5" s="173"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3"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3"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3"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3"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3"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3" t="str">
        <f>IF('Физическое развитие'!L6="","",IF('Физическое развитие'!L6=2,"сформирован",IF('Физическое развитие'!L6=0,"не сформирован", "в стадии формирования")))</f>
        <v/>
      </c>
      <c r="CA5" s="173" t="str">
        <f>IF('Физическое развитие'!P6="","",IF('Физическое развитие'!P6=2,"сформирован",IF('Физическое развитие'!P6=0,"не сформирован", "в стадии формирования")))</f>
        <v/>
      </c>
      <c r="CB5" s="173" t="e">
        <f>IF('Физическое развитие'!#REF!="","",IF('Физическое развитие'!#REF!=2,"сформирован",IF('Физическое развитие'!#REF!=0,"не сформирован", "в стадии формирования")))</f>
        <v>#REF!</v>
      </c>
      <c r="CC5" s="173" t="str">
        <f>IF('Физическое развитие'!Q6="","",IF('Физическое развитие'!Q6=2,"сформирован",IF('Физическое развитие'!Q6=0,"не сформирован", "в стадии формирования")))</f>
        <v/>
      </c>
      <c r="CD5" s="173" t="str">
        <f>IF('Физическое развитие'!R6="","",IF('Физическое развитие'!R6=2,"сформирован",IF('Физическое развитие'!R6=0,"не сформирован", "в стадии формирования")))</f>
        <v/>
      </c>
      <c r="CE5" s="173"/>
      <c r="CF5" s="173" t="str">
        <f>'целевые ориентиры'!BX6</f>
        <v/>
      </c>
      <c r="CG5" s="173"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3"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3"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3"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3"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3"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3"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3" t="str">
        <f>IF('Познавательное развитие'!D7="","",IF('Познавательное развитие'!D7=2,"сформирован",IF('Познавательное развитие'!D7=0,"не сформирован", "в стадии формирования")))</f>
        <v/>
      </c>
      <c r="CP5" s="173" t="str">
        <f>IF('Познавательное развитие'!E7="","",IF('Познавательное развитие'!E7=2,"сформирован",IF('Познавательное развитие'!E7=0,"не сформирован", "в стадии формирования")))</f>
        <v/>
      </c>
      <c r="CQ5" s="173" t="str">
        <f>IF('Познавательное развитие'!F7="","",IF('Познавательное развитие'!F7=2,"сформирован",IF('Познавательное развитие'!F7=0,"не сформирован", "в стадии формирования")))</f>
        <v/>
      </c>
      <c r="CR5" s="173" t="str">
        <f>IF('Познавательное развитие'!I7="","",IF('Познавательное развитие'!I7=2,"сформирован",IF('Познавательное развитие'!I7=0,"не сформирован", "в стадии формирования")))</f>
        <v/>
      </c>
      <c r="CS5" s="173" t="str">
        <f>IF('Познавательное развитие'!K7="","",IF('Познавательное развитие'!K7=2,"сформирован",IF('Познавательное развитие'!K7=0,"не сформирован", "в стадии формирования")))</f>
        <v/>
      </c>
      <c r="CT5" s="173" t="str">
        <f>IF('Познавательное развитие'!S7="","",IF('Познавательное развитие'!S7=2,"сформирован",IF('Познавательное развитие'!S7=0,"не сформирован", "в стадии формирования")))</f>
        <v/>
      </c>
      <c r="CU5" s="173" t="str">
        <f>IF('Познавательное развитие'!U7="","",IF('Познавательное развитие'!U7=2,"сформирован",IF('Познавательное развитие'!U7=0,"не сформирован", "в стадии формирования")))</f>
        <v/>
      </c>
      <c r="CV5" s="173" t="e">
        <f>IF('Познавательное развитие'!#REF!="","",IF('Познавательное развитие'!#REF!=2,"сформирован",IF('Познавательное развитие'!#REF!=0,"не сформирован", "в стадии формирования")))</f>
        <v>#REF!</v>
      </c>
      <c r="CW5" s="173" t="str">
        <f>IF('Познавательное развитие'!Y7="","",IF('Познавательное развитие'!Y7=2,"сформирован",IF('Познавательное развитие'!Y7=0,"не сформирован", "в стадии формирования")))</f>
        <v/>
      </c>
      <c r="CX5" s="173" t="str">
        <f>IF('Познавательное развитие'!Z7="","",IF('Познавательное развитие'!Z7=2,"сформирован",IF('Познавательное развитие'!Z7=0,"не сформирован", "в стадии формирования")))</f>
        <v/>
      </c>
      <c r="CY5" s="173" t="str">
        <f>IF('Познавательное развитие'!AA7="","",IF('Познавательное развитие'!AA7=2,"сформирован",IF('Познавательное развитие'!AA7=0,"не сформирован", "в стадии формирования")))</f>
        <v/>
      </c>
      <c r="CZ5" s="173" t="str">
        <f>IF('Познавательное развитие'!AB7="","",IF('Познавательное развитие'!AB7=2,"сформирован",IF('Познавательное развитие'!AB7=0,"не сформирован", "в стадии формирования")))</f>
        <v/>
      </c>
      <c r="DA5" s="173" t="str">
        <f>IF('Познавательное развитие'!AC7="","",IF('Познавательное развитие'!AC7=2,"сформирован",IF('Познавательное развитие'!AC7=0,"не сформирован", "в стадии формирования")))</f>
        <v/>
      </c>
      <c r="DB5" s="173" t="str">
        <f>IF('Познавательное развитие'!AD7="","",IF('Познавательное развитие'!AD7=2,"сформирован",IF('Познавательное развитие'!AD7=0,"не сформирован", "в стадии формирования")))</f>
        <v/>
      </c>
      <c r="DC5" s="173" t="str">
        <f>IF('Познавательное развитие'!AE7="","",IF('Познавательное развитие'!AE7=2,"сформирован",IF('Познавательное развитие'!AE7=0,"не сформирован", "в стадии формирования")))</f>
        <v/>
      </c>
      <c r="DD5" s="173" t="str">
        <f>IF('Речевое развитие'!J6="","",IF('Речевое развитие'!J6=2,"сформирован",IF('Речевое развитие'!J6=0,"не сформирован", "в стадии формирования")))</f>
        <v/>
      </c>
      <c r="DE5" s="173" t="str">
        <f>IF('Речевое развитие'!K6="","",IF('Речевое развитие'!K6=2,"сформирован",IF('Речевое развитие'!K6=0,"не сформирован", "в стадии формирования")))</f>
        <v/>
      </c>
      <c r="DF5" s="173" t="str">
        <f>IF('Речевое развитие'!L6="","",IF('Речевое развитие'!L6=2,"сформирован",IF('Речевое развитие'!L6=0,"не сформирован", "в стадии формирования")))</f>
        <v/>
      </c>
      <c r="DG5" s="175"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3" t="str">
        <f>'целевые ориентиры'!CZ6</f>
        <v/>
      </c>
    </row>
    <row r="6" spans="1:150">
      <c r="A6" s="96">
        <f>список!A5</f>
        <v>4</v>
      </c>
      <c r="B6" s="163" t="str">
        <f>IF(список!B5="","",список!B5)</f>
        <v/>
      </c>
      <c r="C6" s="97" t="str">
        <f>IF(список!C5="","",список!C5)</f>
        <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3" t="str">
        <f>'целевые ориентиры'!Q7</f>
        <v/>
      </c>
      <c r="T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3"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3"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3"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3"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3" t="str">
        <f>IF('Познавательное развитие'!T8="","",IF('Познавательное развитие'!T8=2,"сформирован",IF('Познавательное развитие'!T8=0,"не сформирован", "в стадии формирования")))</f>
        <v/>
      </c>
      <c r="AC6" s="173" t="str">
        <f>IF('Речевое развитие'!G7="","",IF('Речевое развитие'!G7=2,"сформирован",IF('Речевое развитие'!G7=0,"не сформирован", "в стадии формирования")))</f>
        <v/>
      </c>
      <c r="AD6" s="173"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3" t="str">
        <f>'целевые ориентиры'!AB7</f>
        <v/>
      </c>
      <c r="AF6" s="173"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3" t="str">
        <f>IF('Познавательное развитие'!P8="","",IF('Познавательное развитие'!P8=2,"сформирован",IF('Познавательное развитие'!P8=0,"не сформирован", "в стадии формирования")))</f>
        <v/>
      </c>
      <c r="AH6" s="173" t="str">
        <f>IF('Речевое развитие'!F7="","",IF('Речевое развитие'!F7=2,"сформирован",IF('Речевое развитие'!GG7=0,"не сформирован", "в стадии формирования")))</f>
        <v/>
      </c>
      <c r="AI6" s="173" t="str">
        <f>IF('Речевое развитие'!G7="","",IF('Речевое развитие'!G7=2,"сформирован",IF('Речевое развитие'!GH7=0,"не сформирован", "в стадии формирования")))</f>
        <v/>
      </c>
      <c r="AJ6" s="173" t="str">
        <f>IF('Речевое развитие'!M7="","",IF('Речевое развитие'!M7=2,"сформирован",IF('Речевое развитие'!M7=0,"не сформирован", "в стадии формирования")))</f>
        <v/>
      </c>
      <c r="AK6" s="173" t="str">
        <f>IF('Речевое развитие'!N7="","",IF('Речевое развитие'!N7=2,"сформирован",IF('Речевое развитие'!N7=0,"не сформирован", "в стадии формирования")))</f>
        <v/>
      </c>
      <c r="AL6" s="173"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3"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3"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3" t="str">
        <f>'целевые ориентиры'!AM7</f>
        <v/>
      </c>
      <c r="AR6" s="173" t="str">
        <f>'Речевое развитие'!I7</f>
        <v/>
      </c>
      <c r="AS6" s="173" t="str">
        <f>IF('Речевое развитие'!D7="","",IF('Речевое развитие'!D7=2,"сформирован",IF('Речевое развитие'!D7=0,"не сформирован", "в стадии формирования")))</f>
        <v/>
      </c>
      <c r="AT6" s="173" t="e">
        <f>IF('Речевое развитие'!#REF!="","",IF('Речевое развитие'!#REF!=2,"сформирован",IF('Речевое развитие'!#REF!=0,"не сформирован", "в стадии формирования")))</f>
        <v>#REF!</v>
      </c>
      <c r="AU6" s="173" t="str">
        <f>IF('Речевое развитие'!E7="","",IF('Речевое развитие'!E7=2,"сформирован",IF('Речевое развитие'!E7=0,"не сформирован", "в стадии формирования")))</f>
        <v/>
      </c>
      <c r="AV6" s="173" t="str">
        <f>IF('Речевое развитие'!F7="","",IF('Речевое развитие'!F7=2,"сформирован",IF('Речевое развитие'!F7=0,"не сформирован", "в стадии формирования")))</f>
        <v/>
      </c>
      <c r="AW6" s="173" t="str">
        <f>IF('Речевое развитие'!G7="","",IF('Речевое развитие'!G7=2,"сформирован",IF('Речевое развитие'!G7=0,"не сформирован", "в стадии формирования")))</f>
        <v/>
      </c>
      <c r="AX6" s="173"/>
      <c r="AY6" s="173" t="str">
        <f>IF('Речевое развитие'!M7="","",IF('Речевое развитие'!M7=2,"сформирован",IF('Речевое развитие'!M7=0,"не сформирован", "в стадии формирования")))</f>
        <v/>
      </c>
      <c r="AZ6" s="173"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3" t="str">
        <f>'целевые ориентиры'!AV7</f>
        <v/>
      </c>
      <c r="BB6" s="173"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3"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5"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3" t="str">
        <f>IF('Физическое развитие'!D7="","",IF('Физическое развитие'!D7=2,"сформирован",IF('Физическое развитие'!D7=0,"не сформирован", "в стадии формирования")))</f>
        <v/>
      </c>
      <c r="BF6" s="173" t="str">
        <f>IF('Физическое развитие'!E7="","",IF('Физическое развитие'!E7=2,"сформирован",IF('Физическое развитие'!E7=0,"не сформирован", "в стадии формирования")))</f>
        <v/>
      </c>
      <c r="BG6" s="173" t="str">
        <f>IF('Физическое развитие'!F7="","",IF('Физическое развитие'!F7=2,"сформирован",IF('Физическое развитие'!F7=0,"не сформирован", "в стадии формирования")))</f>
        <v/>
      </c>
      <c r="BH6" s="173" t="str">
        <f>IF('Физическое развитие'!G7="","",IF('Физическое развитие'!G7=2,"сформирован",IF('Физическое развитие'!G7=0,"не сформирован", "в стадии формирования")))</f>
        <v/>
      </c>
      <c r="BI6" s="173" t="str">
        <f>IF('Физическое развитие'!H7="","",IF('Физическое развитие'!H7=2,"сформирован",IF('Физическое развитие'!H7=0,"не сформирован", "в стадии формирования")))</f>
        <v/>
      </c>
      <c r="BJ6" s="173" t="e">
        <f>IF('Физическое развитие'!#REF!="","",IF('Физическое развитие'!#REF!=2,"сформирован",IF('Физическое развитие'!#REF!=0,"не сформирован", "в стадии формирования")))</f>
        <v>#REF!</v>
      </c>
      <c r="BK6" s="173" t="str">
        <f>IF('Физическое развитие'!I7="","",IF('Физическое развитие'!I7=2,"сформирован",IF('Физическое развитие'!I7=0,"не сформирован", "в стадии формирования")))</f>
        <v/>
      </c>
      <c r="BL6" s="173" t="str">
        <f>IF('Физическое развитие'!J7="","",IF('Физическое развитие'!J7=2,"сформирован",IF('Физическое развитие'!J7=0,"не сформирован", "в стадии формирования")))</f>
        <v/>
      </c>
      <c r="BM6" s="173" t="str">
        <f>IF('Физическое развитие'!K7="","",IF('Физическое развитие'!K7=2,"сформирован",IF('Физическое развитие'!K7=0,"не сформирован", "в стадии формирования")))</f>
        <v/>
      </c>
      <c r="BN6" s="173" t="str">
        <f>IF('Физическое развитие'!M7="","",IF('Физическое развитие'!M7=2,"сформирован",IF('Физическое развитие'!M7=0,"не сформирован", "в стадии формирования")))</f>
        <v/>
      </c>
      <c r="BO6" s="17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3" t="str">
        <f>'целевые ориентиры'!BJ7</f>
        <v/>
      </c>
      <c r="BQ6" s="173"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3"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3"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3"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3"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3"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3" t="str">
        <f>IF('Физическое развитие'!L7="","",IF('Физическое развитие'!L7=2,"сформирован",IF('Физическое развитие'!L7=0,"не сформирован", "в стадии формирования")))</f>
        <v/>
      </c>
      <c r="CA6" s="173" t="str">
        <f>IF('Физическое развитие'!P7="","",IF('Физическое развитие'!P7=2,"сформирован",IF('Физическое развитие'!P7=0,"не сформирован", "в стадии формирования")))</f>
        <v/>
      </c>
      <c r="CB6" s="173" t="e">
        <f>IF('Физическое развитие'!#REF!="","",IF('Физическое развитие'!#REF!=2,"сформирован",IF('Физическое развитие'!#REF!=0,"не сформирован", "в стадии формирования")))</f>
        <v>#REF!</v>
      </c>
      <c r="CC6" s="173" t="str">
        <f>IF('Физическое развитие'!Q7="","",IF('Физическое развитие'!Q7=2,"сформирован",IF('Физическое развитие'!Q7=0,"не сформирован", "в стадии формирования")))</f>
        <v/>
      </c>
      <c r="CD6" s="173" t="str">
        <f>IF('Физическое развитие'!R7="","",IF('Физическое развитие'!R7=2,"сформирован",IF('Физическое развитие'!R7=0,"не сформирован", "в стадии формирования")))</f>
        <v/>
      </c>
      <c r="CE6" s="173"/>
      <c r="CF6" s="173" t="str">
        <f>'целевые ориентиры'!BX7</f>
        <v/>
      </c>
      <c r="CG6" s="173"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3"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3"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3"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3"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3"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3"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3" t="str">
        <f>IF('Познавательное развитие'!D8="","",IF('Познавательное развитие'!D8=2,"сформирован",IF('Познавательное развитие'!D8=0,"не сформирован", "в стадии формирования")))</f>
        <v/>
      </c>
      <c r="CP6" s="173" t="str">
        <f>IF('Познавательное развитие'!E8="","",IF('Познавательное развитие'!E8=2,"сформирован",IF('Познавательное развитие'!E8=0,"не сформирован", "в стадии формирования")))</f>
        <v/>
      </c>
      <c r="CQ6" s="173" t="str">
        <f>IF('Познавательное развитие'!F8="","",IF('Познавательное развитие'!F8=2,"сформирован",IF('Познавательное развитие'!F8=0,"не сформирован", "в стадии формирования")))</f>
        <v/>
      </c>
      <c r="CR6" s="173" t="str">
        <f>IF('Познавательное развитие'!I8="","",IF('Познавательное развитие'!I8=2,"сформирован",IF('Познавательное развитие'!I8=0,"не сформирован", "в стадии формирования")))</f>
        <v/>
      </c>
      <c r="CS6" s="173" t="str">
        <f>IF('Познавательное развитие'!K8="","",IF('Познавательное развитие'!K8=2,"сформирован",IF('Познавательное развитие'!K8=0,"не сформирован", "в стадии формирования")))</f>
        <v/>
      </c>
      <c r="CT6" s="173" t="str">
        <f>IF('Познавательное развитие'!S8="","",IF('Познавательное развитие'!S8=2,"сформирован",IF('Познавательное развитие'!S8=0,"не сформирован", "в стадии формирования")))</f>
        <v/>
      </c>
      <c r="CU6" s="173" t="str">
        <f>IF('Познавательное развитие'!U8="","",IF('Познавательное развитие'!U8=2,"сформирован",IF('Познавательное развитие'!U8=0,"не сформирован", "в стадии формирования")))</f>
        <v/>
      </c>
      <c r="CV6" s="173" t="e">
        <f>IF('Познавательное развитие'!#REF!="","",IF('Познавательное развитие'!#REF!=2,"сформирован",IF('Познавательное развитие'!#REF!=0,"не сформирован", "в стадии формирования")))</f>
        <v>#REF!</v>
      </c>
      <c r="CW6" s="173" t="str">
        <f>IF('Познавательное развитие'!Y8="","",IF('Познавательное развитие'!Y8=2,"сформирован",IF('Познавательное развитие'!Y8=0,"не сформирован", "в стадии формирования")))</f>
        <v/>
      </c>
      <c r="CX6" s="173" t="str">
        <f>IF('Познавательное развитие'!Z8="","",IF('Познавательное развитие'!Z8=2,"сформирован",IF('Познавательное развитие'!Z8=0,"не сформирован", "в стадии формирования")))</f>
        <v/>
      </c>
      <c r="CY6" s="173" t="str">
        <f>IF('Познавательное развитие'!AA8="","",IF('Познавательное развитие'!AA8=2,"сформирован",IF('Познавательное развитие'!AA8=0,"не сформирован", "в стадии формирования")))</f>
        <v/>
      </c>
      <c r="CZ6" s="173" t="str">
        <f>IF('Познавательное развитие'!AB8="","",IF('Познавательное развитие'!AB8=2,"сформирован",IF('Познавательное развитие'!AB8=0,"не сформирован", "в стадии формирования")))</f>
        <v/>
      </c>
      <c r="DA6" s="173" t="str">
        <f>IF('Познавательное развитие'!AC8="","",IF('Познавательное развитие'!AC8=2,"сформирован",IF('Познавательное развитие'!AC8=0,"не сформирован", "в стадии формирования")))</f>
        <v/>
      </c>
      <c r="DB6" s="173" t="str">
        <f>IF('Познавательное развитие'!AD8="","",IF('Познавательное развитие'!AD8=2,"сформирован",IF('Познавательное развитие'!AD8=0,"не сформирован", "в стадии формирования")))</f>
        <v/>
      </c>
      <c r="DC6" s="173" t="str">
        <f>IF('Познавательное развитие'!AE8="","",IF('Познавательное развитие'!AE8=2,"сформирован",IF('Познавательное развитие'!AE8=0,"не сформирован", "в стадии формирования")))</f>
        <v/>
      </c>
      <c r="DD6" s="173" t="str">
        <f>IF('Речевое развитие'!J7="","",IF('Речевое развитие'!J7=2,"сформирован",IF('Речевое развитие'!J7=0,"не сформирован", "в стадии формирования")))</f>
        <v/>
      </c>
      <c r="DE6" s="173" t="str">
        <f>IF('Речевое развитие'!K7="","",IF('Речевое развитие'!K7=2,"сформирован",IF('Речевое развитие'!K7=0,"не сформирован", "в стадии формирования")))</f>
        <v/>
      </c>
      <c r="DF6" s="173" t="str">
        <f>IF('Речевое развитие'!L7="","",IF('Речевое развитие'!L7=2,"сформирован",IF('Речевое развитие'!L7=0,"не сформирован", "в стадии формирования")))</f>
        <v/>
      </c>
      <c r="DG6" s="175"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3" t="str">
        <f>'целевые ориентиры'!CZ7</f>
        <v/>
      </c>
    </row>
    <row r="7" spans="1:150">
      <c r="A7" s="96">
        <f>список!A6</f>
        <v>5</v>
      </c>
      <c r="B7" s="163" t="str">
        <f>IF(список!B6="","",список!B6)</f>
        <v/>
      </c>
      <c r="C7" s="97" t="str">
        <f>IF(список!C6="","",список!C6)</f>
        <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3" t="str">
        <f>'целевые ориентиры'!Q8</f>
        <v/>
      </c>
      <c r="T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3"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3"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3"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3"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3" t="str">
        <f>IF('Познавательное развитие'!T9="","",IF('Познавательное развитие'!T9=2,"сформирован",IF('Познавательное развитие'!T9=0,"не сформирован", "в стадии формирования")))</f>
        <v/>
      </c>
      <c r="AC7" s="173" t="str">
        <f>IF('Речевое развитие'!G8="","",IF('Речевое развитие'!G8=2,"сформирован",IF('Речевое развитие'!G8=0,"не сформирован", "в стадии формирования")))</f>
        <v/>
      </c>
      <c r="AD7" s="173"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3" t="str">
        <f>'целевые ориентиры'!AB8</f>
        <v/>
      </c>
      <c r="AF7" s="173"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3" t="str">
        <f>IF('Познавательное развитие'!P9="","",IF('Познавательное развитие'!P9=2,"сформирован",IF('Познавательное развитие'!P9=0,"не сформирован", "в стадии формирования")))</f>
        <v/>
      </c>
      <c r="AH7" s="173" t="str">
        <f>IF('Речевое развитие'!F8="","",IF('Речевое развитие'!F8=2,"сформирован",IF('Речевое развитие'!GG8=0,"не сформирован", "в стадии формирования")))</f>
        <v/>
      </c>
      <c r="AI7" s="173" t="str">
        <f>IF('Речевое развитие'!G8="","",IF('Речевое развитие'!G8=2,"сформирован",IF('Речевое развитие'!GH8=0,"не сформирован", "в стадии формирования")))</f>
        <v/>
      </c>
      <c r="AJ7" s="173" t="str">
        <f>IF('Речевое развитие'!M8="","",IF('Речевое развитие'!M8=2,"сформирован",IF('Речевое развитие'!M8=0,"не сформирован", "в стадии формирования")))</f>
        <v/>
      </c>
      <c r="AK7" s="173" t="str">
        <f>IF('Речевое развитие'!N8="","",IF('Речевое развитие'!N8=2,"сформирован",IF('Речевое развитие'!N8=0,"не сформирован", "в стадии формирования")))</f>
        <v/>
      </c>
      <c r="AL7" s="173"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3"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3"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3" t="str">
        <f>'целевые ориентиры'!AM8</f>
        <v/>
      </c>
      <c r="AR7" s="173" t="str">
        <f>'Речевое развитие'!I8</f>
        <v/>
      </c>
      <c r="AS7" s="173" t="str">
        <f>IF('Речевое развитие'!D8="","",IF('Речевое развитие'!D8=2,"сформирован",IF('Речевое развитие'!D8=0,"не сформирован", "в стадии формирования")))</f>
        <v/>
      </c>
      <c r="AT7" s="173" t="e">
        <f>IF('Речевое развитие'!#REF!="","",IF('Речевое развитие'!#REF!=2,"сформирован",IF('Речевое развитие'!#REF!=0,"не сформирован", "в стадии формирования")))</f>
        <v>#REF!</v>
      </c>
      <c r="AU7" s="173" t="str">
        <f>IF('Речевое развитие'!E8="","",IF('Речевое развитие'!E8=2,"сформирован",IF('Речевое развитие'!E8=0,"не сформирован", "в стадии формирования")))</f>
        <v/>
      </c>
      <c r="AV7" s="173" t="str">
        <f>IF('Речевое развитие'!F8="","",IF('Речевое развитие'!F8=2,"сформирован",IF('Речевое развитие'!F8=0,"не сформирован", "в стадии формирования")))</f>
        <v/>
      </c>
      <c r="AW7" s="173" t="str">
        <f>IF('Речевое развитие'!G8="","",IF('Речевое развитие'!G8=2,"сформирован",IF('Речевое развитие'!G8=0,"не сформирован", "в стадии формирования")))</f>
        <v/>
      </c>
      <c r="AX7" s="173"/>
      <c r="AY7" s="173" t="str">
        <f>IF('Речевое развитие'!M8="","",IF('Речевое развитие'!M8=2,"сформирован",IF('Речевое развитие'!M8=0,"не сформирован", "в стадии формирования")))</f>
        <v/>
      </c>
      <c r="AZ7" s="173"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3" t="str">
        <f>'целевые ориентиры'!AV8</f>
        <v/>
      </c>
      <c r="BB7" s="173"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3"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5"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3" t="str">
        <f>IF('Физическое развитие'!D8="","",IF('Физическое развитие'!D8=2,"сформирован",IF('Физическое развитие'!D8=0,"не сформирован", "в стадии формирования")))</f>
        <v/>
      </c>
      <c r="BF7" s="173" t="str">
        <f>IF('Физическое развитие'!E8="","",IF('Физическое развитие'!E8=2,"сформирован",IF('Физическое развитие'!E8=0,"не сформирован", "в стадии формирования")))</f>
        <v/>
      </c>
      <c r="BG7" s="173" t="str">
        <f>IF('Физическое развитие'!F8="","",IF('Физическое развитие'!F8=2,"сформирован",IF('Физическое развитие'!F8=0,"не сформирован", "в стадии формирования")))</f>
        <v/>
      </c>
      <c r="BH7" s="173" t="str">
        <f>IF('Физическое развитие'!G8="","",IF('Физическое развитие'!G8=2,"сформирован",IF('Физическое развитие'!G8=0,"не сформирован", "в стадии формирования")))</f>
        <v/>
      </c>
      <c r="BI7" s="173" t="str">
        <f>IF('Физическое развитие'!H8="","",IF('Физическое развитие'!H8=2,"сформирован",IF('Физическое развитие'!H8=0,"не сформирован", "в стадии формирования")))</f>
        <v/>
      </c>
      <c r="BJ7" s="173" t="e">
        <f>IF('Физическое развитие'!#REF!="","",IF('Физическое развитие'!#REF!=2,"сформирован",IF('Физическое развитие'!#REF!=0,"не сформирован", "в стадии формирования")))</f>
        <v>#REF!</v>
      </c>
      <c r="BK7" s="173" t="str">
        <f>IF('Физическое развитие'!I8="","",IF('Физическое развитие'!I8=2,"сформирован",IF('Физическое развитие'!I8=0,"не сформирован", "в стадии формирования")))</f>
        <v/>
      </c>
      <c r="BL7" s="173" t="str">
        <f>IF('Физическое развитие'!J8="","",IF('Физическое развитие'!J8=2,"сформирован",IF('Физическое развитие'!J8=0,"не сформирован", "в стадии формирования")))</f>
        <v/>
      </c>
      <c r="BM7" s="173" t="str">
        <f>IF('Физическое развитие'!K8="","",IF('Физическое развитие'!K8=2,"сформирован",IF('Физическое развитие'!K8=0,"не сформирован", "в стадии формирования")))</f>
        <v/>
      </c>
      <c r="BN7" s="173" t="str">
        <f>IF('Физическое развитие'!M8="","",IF('Физическое развитие'!M8=2,"сформирован",IF('Физическое развитие'!M8=0,"не сформирован", "в стадии формирования")))</f>
        <v/>
      </c>
      <c r="BO7" s="17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3" t="str">
        <f>'целевые ориентиры'!BJ8</f>
        <v/>
      </c>
      <c r="BQ7" s="173"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3"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3"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3"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3"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3"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3" t="str">
        <f>IF('Физическое развитие'!L8="","",IF('Физическое развитие'!L8=2,"сформирован",IF('Физическое развитие'!L8=0,"не сформирован", "в стадии формирования")))</f>
        <v/>
      </c>
      <c r="CA7" s="173" t="str">
        <f>IF('Физическое развитие'!P8="","",IF('Физическое развитие'!P8=2,"сформирован",IF('Физическое развитие'!P8=0,"не сформирован", "в стадии формирования")))</f>
        <v/>
      </c>
      <c r="CB7" s="173" t="e">
        <f>IF('Физическое развитие'!#REF!="","",IF('Физическое развитие'!#REF!=2,"сформирован",IF('Физическое развитие'!#REF!=0,"не сформирован", "в стадии формирования")))</f>
        <v>#REF!</v>
      </c>
      <c r="CC7" s="173" t="str">
        <f>IF('Физическое развитие'!Q8="","",IF('Физическое развитие'!Q8=2,"сформирован",IF('Физическое развитие'!Q8=0,"не сформирован", "в стадии формирования")))</f>
        <v/>
      </c>
      <c r="CD7" s="173" t="str">
        <f>IF('Физическое развитие'!R8="","",IF('Физическое развитие'!R8=2,"сформирован",IF('Физическое развитие'!R8=0,"не сформирован", "в стадии формирования")))</f>
        <v/>
      </c>
      <c r="CE7" s="173"/>
      <c r="CF7" s="173" t="str">
        <f>'целевые ориентиры'!BX8</f>
        <v/>
      </c>
      <c r="CG7" s="173"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3"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3"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3"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3"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3"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3"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3" t="str">
        <f>IF('Познавательное развитие'!D9="","",IF('Познавательное развитие'!D9=2,"сформирован",IF('Познавательное развитие'!D9=0,"не сформирован", "в стадии формирования")))</f>
        <v/>
      </c>
      <c r="CP7" s="173" t="str">
        <f>IF('Познавательное развитие'!E9="","",IF('Познавательное развитие'!E9=2,"сформирован",IF('Познавательное развитие'!E9=0,"не сформирован", "в стадии формирования")))</f>
        <v/>
      </c>
      <c r="CQ7" s="173" t="str">
        <f>IF('Познавательное развитие'!F9="","",IF('Познавательное развитие'!F9=2,"сформирован",IF('Познавательное развитие'!F9=0,"не сформирован", "в стадии формирования")))</f>
        <v/>
      </c>
      <c r="CR7" s="173" t="str">
        <f>IF('Познавательное развитие'!I9="","",IF('Познавательное развитие'!I9=2,"сформирован",IF('Познавательное развитие'!I9=0,"не сформирован", "в стадии формирования")))</f>
        <v/>
      </c>
      <c r="CS7" s="173" t="str">
        <f>IF('Познавательное развитие'!K9="","",IF('Познавательное развитие'!K9=2,"сформирован",IF('Познавательное развитие'!K9=0,"не сформирован", "в стадии формирования")))</f>
        <v/>
      </c>
      <c r="CT7" s="173" t="str">
        <f>IF('Познавательное развитие'!S9="","",IF('Познавательное развитие'!S9=2,"сформирован",IF('Познавательное развитие'!S9=0,"не сформирован", "в стадии формирования")))</f>
        <v/>
      </c>
      <c r="CU7" s="173" t="str">
        <f>IF('Познавательное развитие'!U9="","",IF('Познавательное развитие'!U9=2,"сформирован",IF('Познавательное развитие'!U9=0,"не сформирован", "в стадии формирования")))</f>
        <v/>
      </c>
      <c r="CV7" s="173" t="e">
        <f>IF('Познавательное развитие'!#REF!="","",IF('Познавательное развитие'!#REF!=2,"сформирован",IF('Познавательное развитие'!#REF!=0,"не сформирован", "в стадии формирования")))</f>
        <v>#REF!</v>
      </c>
      <c r="CW7" s="173" t="str">
        <f>IF('Познавательное развитие'!Y9="","",IF('Познавательное развитие'!Y9=2,"сформирован",IF('Познавательное развитие'!Y9=0,"не сформирован", "в стадии формирования")))</f>
        <v/>
      </c>
      <c r="CX7" s="173" t="str">
        <f>IF('Познавательное развитие'!Z9="","",IF('Познавательное развитие'!Z9=2,"сформирован",IF('Познавательное развитие'!Z9=0,"не сформирован", "в стадии формирования")))</f>
        <v/>
      </c>
      <c r="CY7" s="173" t="str">
        <f>IF('Познавательное развитие'!AA9="","",IF('Познавательное развитие'!AA9=2,"сформирован",IF('Познавательное развитие'!AA9=0,"не сформирован", "в стадии формирования")))</f>
        <v/>
      </c>
      <c r="CZ7" s="173" t="str">
        <f>IF('Познавательное развитие'!AB9="","",IF('Познавательное развитие'!AB9=2,"сформирован",IF('Познавательное развитие'!AB9=0,"не сформирован", "в стадии формирования")))</f>
        <v/>
      </c>
      <c r="DA7" s="173" t="str">
        <f>IF('Познавательное развитие'!AC9="","",IF('Познавательное развитие'!AC9=2,"сформирован",IF('Познавательное развитие'!AC9=0,"не сформирован", "в стадии формирования")))</f>
        <v/>
      </c>
      <c r="DB7" s="173" t="str">
        <f>IF('Познавательное развитие'!AD9="","",IF('Познавательное развитие'!AD9=2,"сформирован",IF('Познавательное развитие'!AD9=0,"не сформирован", "в стадии формирования")))</f>
        <v/>
      </c>
      <c r="DC7" s="173" t="str">
        <f>IF('Познавательное развитие'!AE9="","",IF('Познавательное развитие'!AE9=2,"сформирован",IF('Познавательное развитие'!AE9=0,"не сформирован", "в стадии формирования")))</f>
        <v/>
      </c>
      <c r="DD7" s="173" t="str">
        <f>IF('Речевое развитие'!J8="","",IF('Речевое развитие'!J8=2,"сформирован",IF('Речевое развитие'!J8=0,"не сформирован", "в стадии формирования")))</f>
        <v/>
      </c>
      <c r="DE7" s="173" t="str">
        <f>IF('Речевое развитие'!K8="","",IF('Речевое развитие'!K8=2,"сформирован",IF('Речевое развитие'!K8=0,"не сформирован", "в стадии формирования")))</f>
        <v/>
      </c>
      <c r="DF7" s="173" t="str">
        <f>IF('Речевое развитие'!L8="","",IF('Речевое развитие'!L8=2,"сформирован",IF('Речевое развитие'!L8=0,"не сформирован", "в стадии формирования")))</f>
        <v/>
      </c>
      <c r="DG7" s="175"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3" t="str">
        <f>'целевые ориентиры'!CZ8</f>
        <v/>
      </c>
    </row>
    <row r="8" spans="1:150">
      <c r="A8" s="96">
        <f>список!A7</f>
        <v>6</v>
      </c>
      <c r="B8" s="163" t="str">
        <f>IF(список!B7="","",список!B7)</f>
        <v/>
      </c>
      <c r="C8" s="97" t="str">
        <f>IF(список!C7="","",список!C7)</f>
        <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3" t="str">
        <f>'целевые ориентиры'!Q9</f>
        <v/>
      </c>
      <c r="T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3"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3"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3"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3"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3" t="str">
        <f>IF('Познавательное развитие'!T10="","",IF('Познавательное развитие'!T10=2,"сформирован",IF('Познавательное развитие'!T10=0,"не сформирован", "в стадии формирования")))</f>
        <v/>
      </c>
      <c r="AC8" s="173" t="str">
        <f>IF('Речевое развитие'!G9="","",IF('Речевое развитие'!G9=2,"сформирован",IF('Речевое развитие'!G9=0,"не сформирован", "в стадии формирования")))</f>
        <v/>
      </c>
      <c r="AD8" s="173"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3" t="str">
        <f>'целевые ориентиры'!AB9</f>
        <v/>
      </c>
      <c r="AF8" s="173"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3" t="str">
        <f>IF('Познавательное развитие'!P10="","",IF('Познавательное развитие'!P10=2,"сформирован",IF('Познавательное развитие'!P10=0,"не сформирован", "в стадии формирования")))</f>
        <v/>
      </c>
      <c r="AH8" s="173" t="str">
        <f>IF('Речевое развитие'!F9="","",IF('Речевое развитие'!F9=2,"сформирован",IF('Речевое развитие'!GG9=0,"не сформирован", "в стадии формирования")))</f>
        <v/>
      </c>
      <c r="AI8" s="173" t="str">
        <f>IF('Речевое развитие'!G9="","",IF('Речевое развитие'!G9=2,"сформирован",IF('Речевое развитие'!GH9=0,"не сформирован", "в стадии формирования")))</f>
        <v/>
      </c>
      <c r="AJ8" s="173" t="str">
        <f>IF('Речевое развитие'!M9="","",IF('Речевое развитие'!M9=2,"сформирован",IF('Речевое развитие'!M9=0,"не сформирован", "в стадии формирования")))</f>
        <v/>
      </c>
      <c r="AK8" s="173" t="str">
        <f>IF('Речевое развитие'!N9="","",IF('Речевое развитие'!N9=2,"сформирован",IF('Речевое развитие'!N9=0,"не сформирован", "в стадии формирования")))</f>
        <v/>
      </c>
      <c r="AL8" s="173"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3"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3"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3" t="str">
        <f>'целевые ориентиры'!AM9</f>
        <v/>
      </c>
      <c r="AR8" s="173" t="str">
        <f>'Речевое развитие'!I9</f>
        <v/>
      </c>
      <c r="AS8" s="173" t="str">
        <f>IF('Речевое развитие'!D9="","",IF('Речевое развитие'!D9=2,"сформирован",IF('Речевое развитие'!D9=0,"не сформирован", "в стадии формирования")))</f>
        <v/>
      </c>
      <c r="AT8" s="173" t="e">
        <f>IF('Речевое развитие'!#REF!="","",IF('Речевое развитие'!#REF!=2,"сформирован",IF('Речевое развитие'!#REF!=0,"не сформирован", "в стадии формирования")))</f>
        <v>#REF!</v>
      </c>
      <c r="AU8" s="173" t="str">
        <f>IF('Речевое развитие'!E9="","",IF('Речевое развитие'!E9=2,"сформирован",IF('Речевое развитие'!E9=0,"не сформирован", "в стадии формирования")))</f>
        <v/>
      </c>
      <c r="AV8" s="173" t="str">
        <f>IF('Речевое развитие'!F9="","",IF('Речевое развитие'!F9=2,"сформирован",IF('Речевое развитие'!F9=0,"не сформирован", "в стадии формирования")))</f>
        <v/>
      </c>
      <c r="AW8" s="173" t="str">
        <f>IF('Речевое развитие'!G9="","",IF('Речевое развитие'!G9=2,"сформирован",IF('Речевое развитие'!G9=0,"не сформирован", "в стадии формирования")))</f>
        <v/>
      </c>
      <c r="AX8" s="173"/>
      <c r="AY8" s="173" t="str">
        <f>IF('Речевое развитие'!M9="","",IF('Речевое развитие'!M9=2,"сформирован",IF('Речевое развитие'!M9=0,"не сформирован", "в стадии формирования")))</f>
        <v/>
      </c>
      <c r="AZ8" s="173"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3" t="str">
        <f>'целевые ориентиры'!AV9</f>
        <v/>
      </c>
      <c r="BB8" s="173"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3"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5"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3" t="str">
        <f>IF('Физическое развитие'!D9="","",IF('Физическое развитие'!D9=2,"сформирован",IF('Физическое развитие'!D9=0,"не сформирован", "в стадии формирования")))</f>
        <v/>
      </c>
      <c r="BF8" s="173" t="str">
        <f>IF('Физическое развитие'!E9="","",IF('Физическое развитие'!E9=2,"сформирован",IF('Физическое развитие'!E9=0,"не сформирован", "в стадии формирования")))</f>
        <v/>
      </c>
      <c r="BG8" s="173" t="str">
        <f>IF('Физическое развитие'!F9="","",IF('Физическое развитие'!F9=2,"сформирован",IF('Физическое развитие'!F9=0,"не сформирован", "в стадии формирования")))</f>
        <v/>
      </c>
      <c r="BH8" s="173" t="str">
        <f>IF('Физическое развитие'!G9="","",IF('Физическое развитие'!G9=2,"сформирован",IF('Физическое развитие'!G9=0,"не сформирован", "в стадии формирования")))</f>
        <v/>
      </c>
      <c r="BI8" s="173" t="str">
        <f>IF('Физическое развитие'!H9="","",IF('Физическое развитие'!H9=2,"сформирован",IF('Физическое развитие'!H9=0,"не сформирован", "в стадии формирования")))</f>
        <v/>
      </c>
      <c r="BJ8" s="173" t="e">
        <f>IF('Физическое развитие'!#REF!="","",IF('Физическое развитие'!#REF!=2,"сформирован",IF('Физическое развитие'!#REF!=0,"не сформирован", "в стадии формирования")))</f>
        <v>#REF!</v>
      </c>
      <c r="BK8" s="173" t="str">
        <f>IF('Физическое развитие'!I9="","",IF('Физическое развитие'!I9=2,"сформирован",IF('Физическое развитие'!I9=0,"не сформирован", "в стадии формирования")))</f>
        <v/>
      </c>
      <c r="BL8" s="173" t="str">
        <f>IF('Физическое развитие'!J9="","",IF('Физическое развитие'!J9=2,"сформирован",IF('Физическое развитие'!J9=0,"не сформирован", "в стадии формирования")))</f>
        <v/>
      </c>
      <c r="BM8" s="173" t="str">
        <f>IF('Физическое развитие'!K9="","",IF('Физическое развитие'!K9=2,"сформирован",IF('Физическое развитие'!K9=0,"не сформирован", "в стадии формирования")))</f>
        <v/>
      </c>
      <c r="BN8" s="173" t="str">
        <f>IF('Физическое развитие'!M9="","",IF('Физическое развитие'!M9=2,"сформирован",IF('Физическое развитие'!M9=0,"не сформирован", "в стадии формирования")))</f>
        <v/>
      </c>
      <c r="BO8" s="17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3" t="str">
        <f>'целевые ориентиры'!BJ9</f>
        <v/>
      </c>
      <c r="BQ8" s="173"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3"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3"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3"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3"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3"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3" t="str">
        <f>IF('Физическое развитие'!L9="","",IF('Физическое развитие'!L9=2,"сформирован",IF('Физическое развитие'!L9=0,"не сформирован", "в стадии формирования")))</f>
        <v/>
      </c>
      <c r="CA8" s="173" t="str">
        <f>IF('Физическое развитие'!P9="","",IF('Физическое развитие'!P9=2,"сформирован",IF('Физическое развитие'!P9=0,"не сформирован", "в стадии формирования")))</f>
        <v/>
      </c>
      <c r="CB8" s="173" t="e">
        <f>IF('Физическое развитие'!#REF!="","",IF('Физическое развитие'!#REF!=2,"сформирован",IF('Физическое развитие'!#REF!=0,"не сформирован", "в стадии формирования")))</f>
        <v>#REF!</v>
      </c>
      <c r="CC8" s="173" t="str">
        <f>IF('Физическое развитие'!Q9="","",IF('Физическое развитие'!Q9=2,"сформирован",IF('Физическое развитие'!Q9=0,"не сформирован", "в стадии формирования")))</f>
        <v/>
      </c>
      <c r="CD8" s="173" t="str">
        <f>IF('Физическое развитие'!R9="","",IF('Физическое развитие'!R9=2,"сформирован",IF('Физическое развитие'!R9=0,"не сформирован", "в стадии формирования")))</f>
        <v/>
      </c>
      <c r="CE8" s="173"/>
      <c r="CF8" s="173" t="str">
        <f>'целевые ориентиры'!BX9</f>
        <v/>
      </c>
      <c r="CG8" s="173"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3"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3"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3"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3"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3"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3"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3" t="str">
        <f>IF('Познавательное развитие'!D10="","",IF('Познавательное развитие'!D10=2,"сформирован",IF('Познавательное развитие'!D10=0,"не сформирован", "в стадии формирования")))</f>
        <v/>
      </c>
      <c r="CP8" s="173" t="str">
        <f>IF('Познавательное развитие'!E10="","",IF('Познавательное развитие'!E10=2,"сформирован",IF('Познавательное развитие'!E10=0,"не сформирован", "в стадии формирования")))</f>
        <v/>
      </c>
      <c r="CQ8" s="173" t="str">
        <f>IF('Познавательное развитие'!F10="","",IF('Познавательное развитие'!F10=2,"сформирован",IF('Познавательное развитие'!F10=0,"не сформирован", "в стадии формирования")))</f>
        <v/>
      </c>
      <c r="CR8" s="173" t="str">
        <f>IF('Познавательное развитие'!I10="","",IF('Познавательное развитие'!I10=2,"сформирован",IF('Познавательное развитие'!I10=0,"не сформирован", "в стадии формирования")))</f>
        <v/>
      </c>
      <c r="CS8" s="173" t="str">
        <f>IF('Познавательное развитие'!K10="","",IF('Познавательное развитие'!K10=2,"сформирован",IF('Познавательное развитие'!K10=0,"не сформирован", "в стадии формирования")))</f>
        <v/>
      </c>
      <c r="CT8" s="173" t="str">
        <f>IF('Познавательное развитие'!S10="","",IF('Познавательное развитие'!S10=2,"сформирован",IF('Познавательное развитие'!S10=0,"не сформирован", "в стадии формирования")))</f>
        <v/>
      </c>
      <c r="CU8" s="173" t="str">
        <f>IF('Познавательное развитие'!U10="","",IF('Познавательное развитие'!U10=2,"сформирован",IF('Познавательное развитие'!U10=0,"не сформирован", "в стадии формирования")))</f>
        <v/>
      </c>
      <c r="CV8" s="173" t="e">
        <f>IF('Познавательное развитие'!#REF!="","",IF('Познавательное развитие'!#REF!=2,"сформирован",IF('Познавательное развитие'!#REF!=0,"не сформирован", "в стадии формирования")))</f>
        <v>#REF!</v>
      </c>
      <c r="CW8" s="173" t="str">
        <f>IF('Познавательное развитие'!Y10="","",IF('Познавательное развитие'!Y10=2,"сформирован",IF('Познавательное развитие'!Y10=0,"не сформирован", "в стадии формирования")))</f>
        <v/>
      </c>
      <c r="CX8" s="173" t="str">
        <f>IF('Познавательное развитие'!Z10="","",IF('Познавательное развитие'!Z10=2,"сформирован",IF('Познавательное развитие'!Z10=0,"не сформирован", "в стадии формирования")))</f>
        <v/>
      </c>
      <c r="CY8" s="173" t="str">
        <f>IF('Познавательное развитие'!AA10="","",IF('Познавательное развитие'!AA10=2,"сформирован",IF('Познавательное развитие'!AA10=0,"не сформирован", "в стадии формирования")))</f>
        <v/>
      </c>
      <c r="CZ8" s="173" t="str">
        <f>IF('Познавательное развитие'!AB10="","",IF('Познавательное развитие'!AB10=2,"сформирован",IF('Познавательное развитие'!AB10=0,"не сформирован", "в стадии формирования")))</f>
        <v/>
      </c>
      <c r="DA8" s="173" t="str">
        <f>IF('Познавательное развитие'!AC10="","",IF('Познавательное развитие'!AC10=2,"сформирован",IF('Познавательное развитие'!AC10=0,"не сформирован", "в стадии формирования")))</f>
        <v/>
      </c>
      <c r="DB8" s="173" t="str">
        <f>IF('Познавательное развитие'!AD10="","",IF('Познавательное развитие'!AD10=2,"сформирован",IF('Познавательное развитие'!AD10=0,"не сформирован", "в стадии формирования")))</f>
        <v/>
      </c>
      <c r="DC8" s="173" t="str">
        <f>IF('Познавательное развитие'!AE10="","",IF('Познавательное развитие'!AE10=2,"сформирован",IF('Познавательное развитие'!AE10=0,"не сформирован", "в стадии формирования")))</f>
        <v/>
      </c>
      <c r="DD8" s="173" t="str">
        <f>IF('Речевое развитие'!J9="","",IF('Речевое развитие'!J9=2,"сформирован",IF('Речевое развитие'!J9=0,"не сформирован", "в стадии формирования")))</f>
        <v/>
      </c>
      <c r="DE8" s="173" t="str">
        <f>IF('Речевое развитие'!K9="","",IF('Речевое развитие'!K9=2,"сформирован",IF('Речевое развитие'!K9=0,"не сформирован", "в стадии формирования")))</f>
        <v/>
      </c>
      <c r="DF8" s="173" t="str">
        <f>IF('Речевое развитие'!L9="","",IF('Речевое развитие'!L9=2,"сформирован",IF('Речевое развитие'!L9=0,"не сформирован", "в стадии формирования")))</f>
        <v/>
      </c>
      <c r="DG8" s="175"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3" t="str">
        <f>'целевые ориентиры'!CZ9</f>
        <v/>
      </c>
    </row>
    <row r="9" spans="1:150">
      <c r="A9" s="96">
        <f>список!A8</f>
        <v>7</v>
      </c>
      <c r="B9" s="163" t="str">
        <f>IF(список!B8="","",список!B8)</f>
        <v/>
      </c>
      <c r="C9" s="97" t="str">
        <f>IF(список!C8="","",список!C8)</f>
        <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3" t="str">
        <f>'целевые ориентиры'!Q10</f>
        <v/>
      </c>
      <c r="T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3"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3"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3"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3"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3" t="str">
        <f>IF('Познавательное развитие'!T11="","",IF('Познавательное развитие'!T11=2,"сформирован",IF('Познавательное развитие'!T11=0,"не сформирован", "в стадии формирования")))</f>
        <v/>
      </c>
      <c r="AC9" s="173" t="str">
        <f>IF('Речевое развитие'!G10="","",IF('Речевое развитие'!G10=2,"сформирован",IF('Речевое развитие'!G10=0,"не сформирован", "в стадии формирования")))</f>
        <v/>
      </c>
      <c r="AD9" s="173"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3" t="str">
        <f>'целевые ориентиры'!AB10</f>
        <v/>
      </c>
      <c r="AF9" s="173"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3" t="str">
        <f>IF('Познавательное развитие'!P11="","",IF('Познавательное развитие'!P11=2,"сформирован",IF('Познавательное развитие'!P11=0,"не сформирован", "в стадии формирования")))</f>
        <v/>
      </c>
      <c r="AH9" s="173" t="str">
        <f>IF('Речевое развитие'!F10="","",IF('Речевое развитие'!F10=2,"сформирован",IF('Речевое развитие'!GG10=0,"не сформирован", "в стадии формирования")))</f>
        <v/>
      </c>
      <c r="AI9" s="173" t="str">
        <f>IF('Речевое развитие'!G10="","",IF('Речевое развитие'!G10=2,"сформирован",IF('Речевое развитие'!GH10=0,"не сформирован", "в стадии формирования")))</f>
        <v/>
      </c>
      <c r="AJ9" s="173" t="str">
        <f>IF('Речевое развитие'!M10="","",IF('Речевое развитие'!M10=2,"сформирован",IF('Речевое развитие'!M10=0,"не сформирован", "в стадии формирования")))</f>
        <v/>
      </c>
      <c r="AK9" s="173" t="str">
        <f>IF('Речевое развитие'!N10="","",IF('Речевое развитие'!N10=2,"сформирован",IF('Речевое развитие'!N10=0,"не сформирован", "в стадии формирования")))</f>
        <v/>
      </c>
      <c r="AL9" s="173"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3"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3"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3" t="str">
        <f>'целевые ориентиры'!AM10</f>
        <v/>
      </c>
      <c r="AR9" s="173" t="str">
        <f>'Речевое развитие'!I10</f>
        <v/>
      </c>
      <c r="AS9" s="173" t="str">
        <f>IF('Речевое развитие'!D10="","",IF('Речевое развитие'!D10=2,"сформирован",IF('Речевое развитие'!D10=0,"не сформирован", "в стадии формирования")))</f>
        <v/>
      </c>
      <c r="AT9" s="173" t="e">
        <f>IF('Речевое развитие'!#REF!="","",IF('Речевое развитие'!#REF!=2,"сформирован",IF('Речевое развитие'!#REF!=0,"не сформирован", "в стадии формирования")))</f>
        <v>#REF!</v>
      </c>
      <c r="AU9" s="173" t="str">
        <f>IF('Речевое развитие'!E10="","",IF('Речевое развитие'!E10=2,"сформирован",IF('Речевое развитие'!E10=0,"не сформирован", "в стадии формирования")))</f>
        <v/>
      </c>
      <c r="AV9" s="173" t="str">
        <f>IF('Речевое развитие'!F10="","",IF('Речевое развитие'!F10=2,"сформирован",IF('Речевое развитие'!F10=0,"не сформирован", "в стадии формирования")))</f>
        <v/>
      </c>
      <c r="AW9" s="173" t="str">
        <f>IF('Речевое развитие'!G10="","",IF('Речевое развитие'!G10=2,"сформирован",IF('Речевое развитие'!G10=0,"не сформирован", "в стадии формирования")))</f>
        <v/>
      </c>
      <c r="AX9" s="173"/>
      <c r="AY9" s="173" t="str">
        <f>IF('Речевое развитие'!M10="","",IF('Речевое развитие'!M10=2,"сформирован",IF('Речевое развитие'!M10=0,"не сформирован", "в стадии формирования")))</f>
        <v/>
      </c>
      <c r="AZ9" s="173"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3" t="str">
        <f>'целевые ориентиры'!AV10</f>
        <v/>
      </c>
      <c r="BB9" s="173"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3"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5"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3" t="str">
        <f>IF('Физическое развитие'!D10="","",IF('Физическое развитие'!D10=2,"сформирован",IF('Физическое развитие'!D10=0,"не сформирован", "в стадии формирования")))</f>
        <v/>
      </c>
      <c r="BF9" s="173" t="str">
        <f>IF('Физическое развитие'!E10="","",IF('Физическое развитие'!E10=2,"сформирован",IF('Физическое развитие'!E10=0,"не сформирован", "в стадии формирования")))</f>
        <v/>
      </c>
      <c r="BG9" s="173" t="str">
        <f>IF('Физическое развитие'!F10="","",IF('Физическое развитие'!F10=2,"сформирован",IF('Физическое развитие'!F10=0,"не сформирован", "в стадии формирования")))</f>
        <v/>
      </c>
      <c r="BH9" s="173" t="str">
        <f>IF('Физическое развитие'!G10="","",IF('Физическое развитие'!G10=2,"сформирован",IF('Физическое развитие'!G10=0,"не сформирован", "в стадии формирования")))</f>
        <v/>
      </c>
      <c r="BI9" s="173" t="str">
        <f>IF('Физическое развитие'!H10="","",IF('Физическое развитие'!H10=2,"сформирован",IF('Физическое развитие'!H10=0,"не сформирован", "в стадии формирования")))</f>
        <v/>
      </c>
      <c r="BJ9" s="173" t="e">
        <f>IF('Физическое развитие'!#REF!="","",IF('Физическое развитие'!#REF!=2,"сформирован",IF('Физическое развитие'!#REF!=0,"не сформирован", "в стадии формирования")))</f>
        <v>#REF!</v>
      </c>
      <c r="BK9" s="173" t="str">
        <f>IF('Физическое развитие'!I10="","",IF('Физическое развитие'!I10=2,"сформирован",IF('Физическое развитие'!I10=0,"не сформирован", "в стадии формирования")))</f>
        <v/>
      </c>
      <c r="BL9" s="173" t="str">
        <f>IF('Физическое развитие'!J10="","",IF('Физическое развитие'!J10=2,"сформирован",IF('Физическое развитие'!J10=0,"не сформирован", "в стадии формирования")))</f>
        <v/>
      </c>
      <c r="BM9" s="173" t="str">
        <f>IF('Физическое развитие'!K10="","",IF('Физическое развитие'!K10=2,"сформирован",IF('Физическое развитие'!K10=0,"не сформирован", "в стадии формирования")))</f>
        <v/>
      </c>
      <c r="BN9" s="173" t="str">
        <f>IF('Физическое развитие'!M10="","",IF('Физическое развитие'!M10=2,"сформирован",IF('Физическое развитие'!M10=0,"не сформирован", "в стадии формирования")))</f>
        <v/>
      </c>
      <c r="BO9" s="17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3" t="str">
        <f>'целевые ориентиры'!BJ10</f>
        <v/>
      </c>
      <c r="BQ9" s="173"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3"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3"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3"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3"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3"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3" t="str">
        <f>IF('Физическое развитие'!L10="","",IF('Физическое развитие'!L10=2,"сформирован",IF('Физическое развитие'!L10=0,"не сформирован", "в стадии формирования")))</f>
        <v/>
      </c>
      <c r="CA9" s="173" t="str">
        <f>IF('Физическое развитие'!P10="","",IF('Физическое развитие'!P10=2,"сформирован",IF('Физическое развитие'!P10=0,"не сформирован", "в стадии формирования")))</f>
        <v/>
      </c>
      <c r="CB9" s="173" t="e">
        <f>IF('Физическое развитие'!#REF!="","",IF('Физическое развитие'!#REF!=2,"сформирован",IF('Физическое развитие'!#REF!=0,"не сформирован", "в стадии формирования")))</f>
        <v>#REF!</v>
      </c>
      <c r="CC9" s="173" t="str">
        <f>IF('Физическое развитие'!Q10="","",IF('Физическое развитие'!Q10=2,"сформирован",IF('Физическое развитие'!Q10=0,"не сформирован", "в стадии формирования")))</f>
        <v/>
      </c>
      <c r="CD9" s="173" t="str">
        <f>IF('Физическое развитие'!R10="","",IF('Физическое развитие'!R10=2,"сформирован",IF('Физическое развитие'!R10=0,"не сформирован", "в стадии формирования")))</f>
        <v/>
      </c>
      <c r="CE9" s="173"/>
      <c r="CF9" s="173" t="str">
        <f>'целевые ориентиры'!BX10</f>
        <v/>
      </c>
      <c r="CG9" s="173"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3"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3"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3"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3"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3"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3"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3" t="str">
        <f>IF('Познавательное развитие'!D11="","",IF('Познавательное развитие'!D11=2,"сформирован",IF('Познавательное развитие'!D11=0,"не сформирован", "в стадии формирования")))</f>
        <v/>
      </c>
      <c r="CP9" s="173" t="str">
        <f>IF('Познавательное развитие'!E11="","",IF('Познавательное развитие'!E11=2,"сформирован",IF('Познавательное развитие'!E11=0,"не сформирован", "в стадии формирования")))</f>
        <v/>
      </c>
      <c r="CQ9" s="173" t="str">
        <f>IF('Познавательное развитие'!F11="","",IF('Познавательное развитие'!F11=2,"сформирован",IF('Познавательное развитие'!F11=0,"не сформирован", "в стадии формирования")))</f>
        <v/>
      </c>
      <c r="CR9" s="173" t="str">
        <f>IF('Познавательное развитие'!I11="","",IF('Познавательное развитие'!I11=2,"сформирован",IF('Познавательное развитие'!I11=0,"не сформирован", "в стадии формирования")))</f>
        <v/>
      </c>
      <c r="CS9" s="173" t="str">
        <f>IF('Познавательное развитие'!K11="","",IF('Познавательное развитие'!K11=2,"сформирован",IF('Познавательное развитие'!K11=0,"не сформирован", "в стадии формирования")))</f>
        <v/>
      </c>
      <c r="CT9" s="173" t="str">
        <f>IF('Познавательное развитие'!S11="","",IF('Познавательное развитие'!S11=2,"сформирован",IF('Познавательное развитие'!S11=0,"не сформирован", "в стадии формирования")))</f>
        <v/>
      </c>
      <c r="CU9" s="173" t="str">
        <f>IF('Познавательное развитие'!U11="","",IF('Познавательное развитие'!U11=2,"сформирован",IF('Познавательное развитие'!U11=0,"не сформирован", "в стадии формирования")))</f>
        <v/>
      </c>
      <c r="CV9" s="173" t="e">
        <f>IF('Познавательное развитие'!#REF!="","",IF('Познавательное развитие'!#REF!=2,"сформирован",IF('Познавательное развитие'!#REF!=0,"не сформирован", "в стадии формирования")))</f>
        <v>#REF!</v>
      </c>
      <c r="CW9" s="173" t="str">
        <f>IF('Познавательное развитие'!Y11="","",IF('Познавательное развитие'!Y11=2,"сформирован",IF('Познавательное развитие'!Y11=0,"не сформирован", "в стадии формирования")))</f>
        <v/>
      </c>
      <c r="CX9" s="173" t="str">
        <f>IF('Познавательное развитие'!Z11="","",IF('Познавательное развитие'!Z11=2,"сформирован",IF('Познавательное развитие'!Z11=0,"не сформирован", "в стадии формирования")))</f>
        <v/>
      </c>
      <c r="CY9" s="173" t="str">
        <f>IF('Познавательное развитие'!AA11="","",IF('Познавательное развитие'!AA11=2,"сформирован",IF('Познавательное развитие'!AA11=0,"не сформирован", "в стадии формирования")))</f>
        <v/>
      </c>
      <c r="CZ9" s="173" t="str">
        <f>IF('Познавательное развитие'!AB11="","",IF('Познавательное развитие'!AB11=2,"сформирован",IF('Познавательное развитие'!AB11=0,"не сформирован", "в стадии формирования")))</f>
        <v/>
      </c>
      <c r="DA9" s="173" t="str">
        <f>IF('Познавательное развитие'!AC11="","",IF('Познавательное развитие'!AC11=2,"сформирован",IF('Познавательное развитие'!AC11=0,"не сформирован", "в стадии формирования")))</f>
        <v/>
      </c>
      <c r="DB9" s="173" t="str">
        <f>IF('Познавательное развитие'!AD11="","",IF('Познавательное развитие'!AD11=2,"сформирован",IF('Познавательное развитие'!AD11=0,"не сформирован", "в стадии формирования")))</f>
        <v/>
      </c>
      <c r="DC9" s="173" t="str">
        <f>IF('Познавательное развитие'!AE11="","",IF('Познавательное развитие'!AE11=2,"сформирован",IF('Познавательное развитие'!AE11=0,"не сформирован", "в стадии формирования")))</f>
        <v/>
      </c>
      <c r="DD9" s="173" t="str">
        <f>IF('Речевое развитие'!J10="","",IF('Речевое развитие'!J10=2,"сформирован",IF('Речевое развитие'!J10=0,"не сформирован", "в стадии формирования")))</f>
        <v/>
      </c>
      <c r="DE9" s="173" t="str">
        <f>IF('Речевое развитие'!K10="","",IF('Речевое развитие'!K10=2,"сформирован",IF('Речевое развитие'!K10=0,"не сформирован", "в стадии формирования")))</f>
        <v/>
      </c>
      <c r="DF9" s="173" t="str">
        <f>IF('Речевое развитие'!L10="","",IF('Речевое развитие'!L10=2,"сформирован",IF('Речевое развитие'!L10=0,"не сформирован", "в стадии формирования")))</f>
        <v/>
      </c>
      <c r="DG9" s="175"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3" t="str">
        <f>'целевые ориентиры'!CZ10</f>
        <v/>
      </c>
    </row>
    <row r="10" spans="1:150">
      <c r="A10" s="96">
        <f>список!A9</f>
        <v>8</v>
      </c>
      <c r="B10" s="163" t="str">
        <f>IF(список!B9="","",список!B9)</f>
        <v/>
      </c>
      <c r="C10" s="97" t="str">
        <f>IF(список!C9="","",список!C9)</f>
        <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3" t="str">
        <f>'целевые ориентиры'!Q11</f>
        <v/>
      </c>
      <c r="T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3"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3"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3"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3"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3" t="str">
        <f>IF('Познавательное развитие'!T12="","",IF('Познавательное развитие'!T12=2,"сформирован",IF('Познавательное развитие'!T12=0,"не сформирован", "в стадии формирования")))</f>
        <v/>
      </c>
      <c r="AC10" s="173" t="str">
        <f>IF('Речевое развитие'!G11="","",IF('Речевое развитие'!G11=2,"сформирован",IF('Речевое развитие'!G11=0,"не сформирован", "в стадии формирования")))</f>
        <v/>
      </c>
      <c r="AD10" s="173"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3" t="str">
        <f>'целевые ориентиры'!AB11</f>
        <v/>
      </c>
      <c r="AF10" s="173"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3" t="str">
        <f>IF('Познавательное развитие'!P12="","",IF('Познавательное развитие'!P12=2,"сформирован",IF('Познавательное развитие'!P12=0,"не сформирован", "в стадии формирования")))</f>
        <v/>
      </c>
      <c r="AH10" s="173" t="str">
        <f>IF('Речевое развитие'!F11="","",IF('Речевое развитие'!F11=2,"сформирован",IF('Речевое развитие'!GG11=0,"не сформирован", "в стадии формирования")))</f>
        <v/>
      </c>
      <c r="AI10" s="173" t="str">
        <f>IF('Речевое развитие'!G11="","",IF('Речевое развитие'!G11=2,"сформирован",IF('Речевое развитие'!GH11=0,"не сформирован", "в стадии формирования")))</f>
        <v/>
      </c>
      <c r="AJ10" s="173" t="str">
        <f>IF('Речевое развитие'!M11="","",IF('Речевое развитие'!M11=2,"сформирован",IF('Речевое развитие'!M11=0,"не сформирован", "в стадии формирования")))</f>
        <v/>
      </c>
      <c r="AK10" s="173" t="str">
        <f>IF('Речевое развитие'!N11="","",IF('Речевое развитие'!N11=2,"сформирован",IF('Речевое развитие'!N11=0,"не сформирован", "в стадии формирования")))</f>
        <v/>
      </c>
      <c r="AL10" s="173"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3"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3"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3" t="str">
        <f>'целевые ориентиры'!AM11</f>
        <v/>
      </c>
      <c r="AR10" s="173" t="str">
        <f>'Речевое развитие'!I11</f>
        <v/>
      </c>
      <c r="AS10" s="173" t="str">
        <f>IF('Речевое развитие'!D11="","",IF('Речевое развитие'!D11=2,"сформирован",IF('Речевое развитие'!D11=0,"не сформирован", "в стадии формирования")))</f>
        <v/>
      </c>
      <c r="AT10" s="173" t="e">
        <f>IF('Речевое развитие'!#REF!="","",IF('Речевое развитие'!#REF!=2,"сформирован",IF('Речевое развитие'!#REF!=0,"не сформирован", "в стадии формирования")))</f>
        <v>#REF!</v>
      </c>
      <c r="AU10" s="173" t="str">
        <f>IF('Речевое развитие'!E11="","",IF('Речевое развитие'!E11=2,"сформирован",IF('Речевое развитие'!E11=0,"не сформирован", "в стадии формирования")))</f>
        <v/>
      </c>
      <c r="AV10" s="173" t="str">
        <f>IF('Речевое развитие'!F11="","",IF('Речевое развитие'!F11=2,"сформирован",IF('Речевое развитие'!F11=0,"не сформирован", "в стадии формирования")))</f>
        <v/>
      </c>
      <c r="AW10" s="173" t="str">
        <f>IF('Речевое развитие'!G11="","",IF('Речевое развитие'!G11=2,"сформирован",IF('Речевое развитие'!G11=0,"не сформирован", "в стадии формирования")))</f>
        <v/>
      </c>
      <c r="AX10" s="173"/>
      <c r="AY10" s="173" t="str">
        <f>IF('Речевое развитие'!M11="","",IF('Речевое развитие'!M11=2,"сформирован",IF('Речевое развитие'!M11=0,"не сформирован", "в стадии формирования")))</f>
        <v/>
      </c>
      <c r="AZ10" s="173"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3" t="str">
        <f>'целевые ориентиры'!AV11</f>
        <v/>
      </c>
      <c r="BB10" s="173"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3"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5"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3" t="str">
        <f>IF('Физическое развитие'!D11="","",IF('Физическое развитие'!D11=2,"сформирован",IF('Физическое развитие'!D11=0,"не сформирован", "в стадии формирования")))</f>
        <v/>
      </c>
      <c r="BF10" s="173" t="str">
        <f>IF('Физическое развитие'!E11="","",IF('Физическое развитие'!E11=2,"сформирован",IF('Физическое развитие'!E11=0,"не сформирован", "в стадии формирования")))</f>
        <v/>
      </c>
      <c r="BG10" s="173" t="str">
        <f>IF('Физическое развитие'!F11="","",IF('Физическое развитие'!F11=2,"сформирован",IF('Физическое развитие'!F11=0,"не сформирован", "в стадии формирования")))</f>
        <v/>
      </c>
      <c r="BH10" s="173" t="str">
        <f>IF('Физическое развитие'!G11="","",IF('Физическое развитие'!G11=2,"сформирован",IF('Физическое развитие'!G11=0,"не сформирован", "в стадии формирования")))</f>
        <v/>
      </c>
      <c r="BI10" s="173" t="str">
        <f>IF('Физическое развитие'!H11="","",IF('Физическое развитие'!H11=2,"сформирован",IF('Физическое развитие'!H11=0,"не сформирован", "в стадии формирования")))</f>
        <v/>
      </c>
      <c r="BJ10" s="173" t="e">
        <f>IF('Физическое развитие'!#REF!="","",IF('Физическое развитие'!#REF!=2,"сформирован",IF('Физическое развитие'!#REF!=0,"не сформирован", "в стадии формирования")))</f>
        <v>#REF!</v>
      </c>
      <c r="BK10" s="173" t="str">
        <f>IF('Физическое развитие'!I11="","",IF('Физическое развитие'!I11=2,"сформирован",IF('Физическое развитие'!I11=0,"не сформирован", "в стадии формирования")))</f>
        <v/>
      </c>
      <c r="BL10" s="173" t="str">
        <f>IF('Физическое развитие'!J11="","",IF('Физическое развитие'!J11=2,"сформирован",IF('Физическое развитие'!J11=0,"не сформирован", "в стадии формирования")))</f>
        <v/>
      </c>
      <c r="BM10" s="173" t="str">
        <f>IF('Физическое развитие'!K11="","",IF('Физическое развитие'!K11=2,"сформирован",IF('Физическое развитие'!K11=0,"не сформирован", "в стадии формирования")))</f>
        <v/>
      </c>
      <c r="BN10" s="173" t="str">
        <f>IF('Физическое развитие'!M11="","",IF('Физическое развитие'!M11=2,"сформирован",IF('Физическое развитие'!M11=0,"не сформирован", "в стадии формирования")))</f>
        <v/>
      </c>
      <c r="BO10" s="17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3" t="str">
        <f>'целевые ориентиры'!BJ11</f>
        <v/>
      </c>
      <c r="BQ10" s="173"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3"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3"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3"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3"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3"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3" t="str">
        <f>IF('Физическое развитие'!L11="","",IF('Физическое развитие'!L11=2,"сформирован",IF('Физическое развитие'!L11=0,"не сформирован", "в стадии формирования")))</f>
        <v/>
      </c>
      <c r="CA10" s="173" t="str">
        <f>IF('Физическое развитие'!P11="","",IF('Физическое развитие'!P11=2,"сформирован",IF('Физическое развитие'!P11=0,"не сформирован", "в стадии формирования")))</f>
        <v/>
      </c>
      <c r="CB10" s="173" t="e">
        <f>IF('Физическое развитие'!#REF!="","",IF('Физическое развитие'!#REF!=2,"сформирован",IF('Физическое развитие'!#REF!=0,"не сформирован", "в стадии формирования")))</f>
        <v>#REF!</v>
      </c>
      <c r="CC10" s="173" t="str">
        <f>IF('Физическое развитие'!Q11="","",IF('Физическое развитие'!Q11=2,"сформирован",IF('Физическое развитие'!Q11=0,"не сформирован", "в стадии формирования")))</f>
        <v/>
      </c>
      <c r="CD10" s="173" t="str">
        <f>IF('Физическое развитие'!R11="","",IF('Физическое развитие'!R11=2,"сформирован",IF('Физическое развитие'!R11=0,"не сформирован", "в стадии формирования")))</f>
        <v/>
      </c>
      <c r="CE10" s="173"/>
      <c r="CF10" s="173" t="str">
        <f>'целевые ориентиры'!BX11</f>
        <v/>
      </c>
      <c r="CG10" s="173"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3"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3"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3"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3"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3"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3"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3" t="str">
        <f>IF('Познавательное развитие'!D12="","",IF('Познавательное развитие'!D12=2,"сформирован",IF('Познавательное развитие'!D12=0,"не сформирован", "в стадии формирования")))</f>
        <v/>
      </c>
      <c r="CP10" s="173" t="str">
        <f>IF('Познавательное развитие'!E12="","",IF('Познавательное развитие'!E12=2,"сформирован",IF('Познавательное развитие'!E12=0,"не сформирован", "в стадии формирования")))</f>
        <v/>
      </c>
      <c r="CQ10" s="173" t="str">
        <f>IF('Познавательное развитие'!F12="","",IF('Познавательное развитие'!F12=2,"сформирован",IF('Познавательное развитие'!F12=0,"не сформирован", "в стадии формирования")))</f>
        <v/>
      </c>
      <c r="CR10" s="173" t="str">
        <f>IF('Познавательное развитие'!I12="","",IF('Познавательное развитие'!I12=2,"сформирован",IF('Познавательное развитие'!I12=0,"не сформирован", "в стадии формирования")))</f>
        <v/>
      </c>
      <c r="CS10" s="173" t="str">
        <f>IF('Познавательное развитие'!K12="","",IF('Познавательное развитие'!K12=2,"сформирован",IF('Познавательное развитие'!K12=0,"не сформирован", "в стадии формирования")))</f>
        <v/>
      </c>
      <c r="CT10" s="173" t="str">
        <f>IF('Познавательное развитие'!S12="","",IF('Познавательное развитие'!S12=2,"сформирован",IF('Познавательное развитие'!S12=0,"не сформирован", "в стадии формирования")))</f>
        <v/>
      </c>
      <c r="CU10" s="173" t="str">
        <f>IF('Познавательное развитие'!U12="","",IF('Познавательное развитие'!U12=2,"сформирован",IF('Познавательное развитие'!U12=0,"не сформирован", "в стадии формирования")))</f>
        <v/>
      </c>
      <c r="CV10" s="173" t="e">
        <f>IF('Познавательное развитие'!#REF!="","",IF('Познавательное развитие'!#REF!=2,"сформирован",IF('Познавательное развитие'!#REF!=0,"не сформирован", "в стадии формирования")))</f>
        <v>#REF!</v>
      </c>
      <c r="CW10" s="173" t="str">
        <f>IF('Познавательное развитие'!Y12="","",IF('Познавательное развитие'!Y12=2,"сформирован",IF('Познавательное развитие'!Y12=0,"не сформирован", "в стадии формирования")))</f>
        <v/>
      </c>
      <c r="CX10" s="173" t="str">
        <f>IF('Познавательное развитие'!Z12="","",IF('Познавательное развитие'!Z12=2,"сформирован",IF('Познавательное развитие'!Z12=0,"не сформирован", "в стадии формирования")))</f>
        <v/>
      </c>
      <c r="CY10" s="173" t="str">
        <f>IF('Познавательное развитие'!AA12="","",IF('Познавательное развитие'!AA12=2,"сформирован",IF('Познавательное развитие'!AA12=0,"не сформирован", "в стадии формирования")))</f>
        <v/>
      </c>
      <c r="CZ10" s="173" t="str">
        <f>IF('Познавательное развитие'!AB12="","",IF('Познавательное развитие'!AB12=2,"сформирован",IF('Познавательное развитие'!AB12=0,"не сформирован", "в стадии формирования")))</f>
        <v/>
      </c>
      <c r="DA10" s="173" t="str">
        <f>IF('Познавательное развитие'!AC12="","",IF('Познавательное развитие'!AC12=2,"сформирован",IF('Познавательное развитие'!AC12=0,"не сформирован", "в стадии формирования")))</f>
        <v/>
      </c>
      <c r="DB10" s="173" t="str">
        <f>IF('Познавательное развитие'!AD12="","",IF('Познавательное развитие'!AD12=2,"сформирован",IF('Познавательное развитие'!AD12=0,"не сформирован", "в стадии формирования")))</f>
        <v/>
      </c>
      <c r="DC10" s="173" t="str">
        <f>IF('Познавательное развитие'!AE12="","",IF('Познавательное развитие'!AE12=2,"сформирован",IF('Познавательное развитие'!AE12=0,"не сформирован", "в стадии формирования")))</f>
        <v/>
      </c>
      <c r="DD10" s="173" t="str">
        <f>IF('Речевое развитие'!J11="","",IF('Речевое развитие'!J11=2,"сформирован",IF('Речевое развитие'!J11=0,"не сформирован", "в стадии формирования")))</f>
        <v/>
      </c>
      <c r="DE10" s="173" t="str">
        <f>IF('Речевое развитие'!K11="","",IF('Речевое развитие'!K11=2,"сформирован",IF('Речевое развитие'!K11=0,"не сформирован", "в стадии формирования")))</f>
        <v/>
      </c>
      <c r="DF10" s="173" t="str">
        <f>IF('Речевое развитие'!L11="","",IF('Речевое развитие'!L11=2,"сформирован",IF('Речевое развитие'!L11=0,"не сформирован", "в стадии формирования")))</f>
        <v/>
      </c>
      <c r="DG10" s="175"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3" t="str">
        <f>'целевые ориентиры'!CZ11</f>
        <v/>
      </c>
    </row>
    <row r="11" spans="1:150">
      <c r="A11" s="96">
        <f>список!A10</f>
        <v>9</v>
      </c>
      <c r="B11" s="163" t="str">
        <f>IF(список!B10="","",список!B10)</f>
        <v/>
      </c>
      <c r="C11" s="97" t="str">
        <f>IF(список!C10="","",список!C10)</f>
        <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3" t="str">
        <f>'целевые ориентиры'!Q12</f>
        <v/>
      </c>
      <c r="T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3"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3"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3"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3"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3" t="str">
        <f>IF('Познавательное развитие'!T13="","",IF('Познавательное развитие'!T13=2,"сформирован",IF('Познавательное развитие'!T13=0,"не сформирован", "в стадии формирования")))</f>
        <v/>
      </c>
      <c r="AC11" s="173" t="str">
        <f>IF('Речевое развитие'!G12="","",IF('Речевое развитие'!G12=2,"сформирован",IF('Речевое развитие'!G12=0,"не сформирован", "в стадии формирования")))</f>
        <v/>
      </c>
      <c r="AD11" s="173"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3" t="str">
        <f>'целевые ориентиры'!AB12</f>
        <v/>
      </c>
      <c r="AF11" s="173"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3" t="str">
        <f>IF('Познавательное развитие'!P13="","",IF('Познавательное развитие'!P13=2,"сформирован",IF('Познавательное развитие'!P13=0,"не сформирован", "в стадии формирования")))</f>
        <v/>
      </c>
      <c r="AH11" s="173" t="str">
        <f>IF('Речевое развитие'!F12="","",IF('Речевое развитие'!F12=2,"сформирован",IF('Речевое развитие'!GG12=0,"не сформирован", "в стадии формирования")))</f>
        <v/>
      </c>
      <c r="AI11" s="173" t="str">
        <f>IF('Речевое развитие'!G12="","",IF('Речевое развитие'!G12=2,"сформирован",IF('Речевое развитие'!GH12=0,"не сформирован", "в стадии формирования")))</f>
        <v/>
      </c>
      <c r="AJ11" s="173" t="str">
        <f>IF('Речевое развитие'!M12="","",IF('Речевое развитие'!M12=2,"сформирован",IF('Речевое развитие'!M12=0,"не сформирован", "в стадии формирования")))</f>
        <v/>
      </c>
      <c r="AK11" s="173" t="str">
        <f>IF('Речевое развитие'!N12="","",IF('Речевое развитие'!N12=2,"сформирован",IF('Речевое развитие'!N12=0,"не сформирован", "в стадии формирования")))</f>
        <v/>
      </c>
      <c r="AL11" s="173"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3"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3"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3" t="str">
        <f>'целевые ориентиры'!AM12</f>
        <v/>
      </c>
      <c r="AR11" s="173" t="str">
        <f>'Речевое развитие'!I12</f>
        <v/>
      </c>
      <c r="AS11" s="173" t="str">
        <f>IF('Речевое развитие'!D12="","",IF('Речевое развитие'!D12=2,"сформирован",IF('Речевое развитие'!D12=0,"не сформирован", "в стадии формирования")))</f>
        <v/>
      </c>
      <c r="AT11" s="173" t="e">
        <f>IF('Речевое развитие'!#REF!="","",IF('Речевое развитие'!#REF!=2,"сформирован",IF('Речевое развитие'!#REF!=0,"не сформирован", "в стадии формирования")))</f>
        <v>#REF!</v>
      </c>
      <c r="AU11" s="173" t="str">
        <f>IF('Речевое развитие'!E12="","",IF('Речевое развитие'!E12=2,"сформирован",IF('Речевое развитие'!E12=0,"не сформирован", "в стадии формирования")))</f>
        <v/>
      </c>
      <c r="AV11" s="173" t="str">
        <f>IF('Речевое развитие'!F12="","",IF('Речевое развитие'!F12=2,"сформирован",IF('Речевое развитие'!F12=0,"не сформирован", "в стадии формирования")))</f>
        <v/>
      </c>
      <c r="AW11" s="173" t="str">
        <f>IF('Речевое развитие'!G12="","",IF('Речевое развитие'!G12=2,"сформирован",IF('Речевое развитие'!G12=0,"не сформирован", "в стадии формирования")))</f>
        <v/>
      </c>
      <c r="AX11" s="173"/>
      <c r="AY11" s="173" t="str">
        <f>IF('Речевое развитие'!M12="","",IF('Речевое развитие'!M12=2,"сформирован",IF('Речевое развитие'!M12=0,"не сформирован", "в стадии формирования")))</f>
        <v/>
      </c>
      <c r="AZ11" s="173"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3" t="str">
        <f>'целевые ориентиры'!AV12</f>
        <v/>
      </c>
      <c r="BB11" s="173"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3"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5"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3" t="str">
        <f>IF('Физическое развитие'!D12="","",IF('Физическое развитие'!D12=2,"сформирован",IF('Физическое развитие'!D12=0,"не сформирован", "в стадии формирования")))</f>
        <v/>
      </c>
      <c r="BF11" s="173" t="str">
        <f>IF('Физическое развитие'!E12="","",IF('Физическое развитие'!E12=2,"сформирован",IF('Физическое развитие'!E12=0,"не сформирован", "в стадии формирования")))</f>
        <v/>
      </c>
      <c r="BG11" s="173" t="str">
        <f>IF('Физическое развитие'!F12="","",IF('Физическое развитие'!F12=2,"сформирован",IF('Физическое развитие'!F12=0,"не сформирован", "в стадии формирования")))</f>
        <v/>
      </c>
      <c r="BH11" s="173" t="str">
        <f>IF('Физическое развитие'!G12="","",IF('Физическое развитие'!G12=2,"сформирован",IF('Физическое развитие'!G12=0,"не сформирован", "в стадии формирования")))</f>
        <v/>
      </c>
      <c r="BI11" s="173" t="str">
        <f>IF('Физическое развитие'!H12="","",IF('Физическое развитие'!H12=2,"сформирован",IF('Физическое развитие'!H12=0,"не сформирован", "в стадии формирования")))</f>
        <v/>
      </c>
      <c r="BJ11" s="173" t="e">
        <f>IF('Физическое развитие'!#REF!="","",IF('Физическое развитие'!#REF!=2,"сформирован",IF('Физическое развитие'!#REF!=0,"не сформирован", "в стадии формирования")))</f>
        <v>#REF!</v>
      </c>
      <c r="BK11" s="173" t="str">
        <f>IF('Физическое развитие'!I12="","",IF('Физическое развитие'!I12=2,"сформирован",IF('Физическое развитие'!I12=0,"не сформирован", "в стадии формирования")))</f>
        <v/>
      </c>
      <c r="BL11" s="173" t="str">
        <f>IF('Физическое развитие'!J12="","",IF('Физическое развитие'!J12=2,"сформирован",IF('Физическое развитие'!J12=0,"не сформирован", "в стадии формирования")))</f>
        <v/>
      </c>
      <c r="BM11" s="173" t="str">
        <f>IF('Физическое развитие'!K12="","",IF('Физическое развитие'!K12=2,"сформирован",IF('Физическое развитие'!K12=0,"не сформирован", "в стадии формирования")))</f>
        <v/>
      </c>
      <c r="BN11" s="173" t="str">
        <f>IF('Физическое развитие'!M12="","",IF('Физическое развитие'!M12=2,"сформирован",IF('Физическое развитие'!M12=0,"не сформирован", "в стадии формирования")))</f>
        <v/>
      </c>
      <c r="BO11" s="17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3" t="str">
        <f>'целевые ориентиры'!BJ12</f>
        <v/>
      </c>
      <c r="BQ11" s="173"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3"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3"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3"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3"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3"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3" t="str">
        <f>IF('Физическое развитие'!L12="","",IF('Физическое развитие'!L12=2,"сформирован",IF('Физическое развитие'!L12=0,"не сформирован", "в стадии формирования")))</f>
        <v/>
      </c>
      <c r="CA11" s="173" t="str">
        <f>IF('Физическое развитие'!P12="","",IF('Физическое развитие'!P12=2,"сформирован",IF('Физическое развитие'!P12=0,"не сформирован", "в стадии формирования")))</f>
        <v/>
      </c>
      <c r="CB11" s="173" t="e">
        <f>IF('Физическое развитие'!#REF!="","",IF('Физическое развитие'!#REF!=2,"сформирован",IF('Физическое развитие'!#REF!=0,"не сформирован", "в стадии формирования")))</f>
        <v>#REF!</v>
      </c>
      <c r="CC11" s="173" t="str">
        <f>IF('Физическое развитие'!Q12="","",IF('Физическое развитие'!Q12=2,"сформирован",IF('Физическое развитие'!Q12=0,"не сформирован", "в стадии формирования")))</f>
        <v/>
      </c>
      <c r="CD11" s="173" t="str">
        <f>IF('Физическое развитие'!R12="","",IF('Физическое развитие'!R12=2,"сформирован",IF('Физическое развитие'!R12=0,"не сформирован", "в стадии формирования")))</f>
        <v/>
      </c>
      <c r="CE11" s="173"/>
      <c r="CF11" s="173" t="str">
        <f>'целевые ориентиры'!BX12</f>
        <v/>
      </c>
      <c r="CG11" s="173"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3"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3"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3"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3"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3"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3"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3" t="str">
        <f>IF('Познавательное развитие'!D13="","",IF('Познавательное развитие'!D13=2,"сформирован",IF('Познавательное развитие'!D13=0,"не сформирован", "в стадии формирования")))</f>
        <v/>
      </c>
      <c r="CP11" s="173" t="str">
        <f>IF('Познавательное развитие'!E13="","",IF('Познавательное развитие'!E13=2,"сформирован",IF('Познавательное развитие'!E13=0,"не сформирован", "в стадии формирования")))</f>
        <v/>
      </c>
      <c r="CQ11" s="173" t="str">
        <f>IF('Познавательное развитие'!F13="","",IF('Познавательное развитие'!F13=2,"сформирован",IF('Познавательное развитие'!F13=0,"не сформирован", "в стадии формирования")))</f>
        <v/>
      </c>
      <c r="CR11" s="173" t="str">
        <f>IF('Познавательное развитие'!I13="","",IF('Познавательное развитие'!I13=2,"сформирован",IF('Познавательное развитие'!I13=0,"не сформирован", "в стадии формирования")))</f>
        <v/>
      </c>
      <c r="CS11" s="173" t="str">
        <f>IF('Познавательное развитие'!K13="","",IF('Познавательное развитие'!K13=2,"сформирован",IF('Познавательное развитие'!K13=0,"не сформирован", "в стадии формирования")))</f>
        <v/>
      </c>
      <c r="CT11" s="173" t="str">
        <f>IF('Познавательное развитие'!S13="","",IF('Познавательное развитие'!S13=2,"сформирован",IF('Познавательное развитие'!S13=0,"не сформирован", "в стадии формирования")))</f>
        <v/>
      </c>
      <c r="CU11" s="173" t="str">
        <f>IF('Познавательное развитие'!U13="","",IF('Познавательное развитие'!U13=2,"сформирован",IF('Познавательное развитие'!U13=0,"не сформирован", "в стадии формирования")))</f>
        <v/>
      </c>
      <c r="CV11" s="173" t="e">
        <f>IF('Познавательное развитие'!#REF!="","",IF('Познавательное развитие'!#REF!=2,"сформирован",IF('Познавательное развитие'!#REF!=0,"не сформирован", "в стадии формирования")))</f>
        <v>#REF!</v>
      </c>
      <c r="CW11" s="173" t="str">
        <f>IF('Познавательное развитие'!Y13="","",IF('Познавательное развитие'!Y13=2,"сформирован",IF('Познавательное развитие'!Y13=0,"не сформирован", "в стадии формирования")))</f>
        <v/>
      </c>
      <c r="CX11" s="173" t="str">
        <f>IF('Познавательное развитие'!Z13="","",IF('Познавательное развитие'!Z13=2,"сформирован",IF('Познавательное развитие'!Z13=0,"не сформирован", "в стадии формирования")))</f>
        <v/>
      </c>
      <c r="CY11" s="173" t="str">
        <f>IF('Познавательное развитие'!AA13="","",IF('Познавательное развитие'!AA13=2,"сформирован",IF('Познавательное развитие'!AA13=0,"не сформирован", "в стадии формирования")))</f>
        <v/>
      </c>
      <c r="CZ11" s="173" t="str">
        <f>IF('Познавательное развитие'!AB13="","",IF('Познавательное развитие'!AB13=2,"сформирован",IF('Познавательное развитие'!AB13=0,"не сформирован", "в стадии формирования")))</f>
        <v/>
      </c>
      <c r="DA11" s="173" t="str">
        <f>IF('Познавательное развитие'!AC13="","",IF('Познавательное развитие'!AC13=2,"сформирован",IF('Познавательное развитие'!AC13=0,"не сформирован", "в стадии формирования")))</f>
        <v/>
      </c>
      <c r="DB11" s="173" t="str">
        <f>IF('Познавательное развитие'!AD13="","",IF('Познавательное развитие'!AD13=2,"сформирован",IF('Познавательное развитие'!AD13=0,"не сформирован", "в стадии формирования")))</f>
        <v/>
      </c>
      <c r="DC11" s="173" t="str">
        <f>IF('Познавательное развитие'!AE13="","",IF('Познавательное развитие'!AE13=2,"сформирован",IF('Познавательное развитие'!AE13=0,"не сформирован", "в стадии формирования")))</f>
        <v/>
      </c>
      <c r="DD11" s="173" t="str">
        <f>IF('Речевое развитие'!J12="","",IF('Речевое развитие'!J12=2,"сформирован",IF('Речевое развитие'!J12=0,"не сформирован", "в стадии формирования")))</f>
        <v/>
      </c>
      <c r="DE11" s="173" t="str">
        <f>IF('Речевое развитие'!K12="","",IF('Речевое развитие'!K12=2,"сформирован",IF('Речевое развитие'!K12=0,"не сформирован", "в стадии формирования")))</f>
        <v/>
      </c>
      <c r="DF11" s="173" t="str">
        <f>IF('Речевое развитие'!L12="","",IF('Речевое развитие'!L12=2,"сформирован",IF('Речевое развитие'!L12=0,"не сформирован", "в стадии формирования")))</f>
        <v/>
      </c>
      <c r="DG11" s="175"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3" t="str">
        <f>'целевые ориентиры'!CZ12</f>
        <v/>
      </c>
    </row>
    <row r="12" spans="1:150">
      <c r="A12" s="96">
        <f>список!A11</f>
        <v>10</v>
      </c>
      <c r="B12" s="163" t="str">
        <f>IF(список!B11="","",список!B11)</f>
        <v/>
      </c>
      <c r="C12" s="97" t="str">
        <f>IF(список!C11="","",список!C11)</f>
        <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3" t="str">
        <f>'целевые ориентиры'!Q13</f>
        <v/>
      </c>
      <c r="T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3"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3"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3"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3"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3" t="str">
        <f>IF('Познавательное развитие'!T14="","",IF('Познавательное развитие'!T14=2,"сформирован",IF('Познавательное развитие'!T14=0,"не сформирован", "в стадии формирования")))</f>
        <v/>
      </c>
      <c r="AC12" s="173" t="str">
        <f>IF('Речевое развитие'!G13="","",IF('Речевое развитие'!G13=2,"сформирован",IF('Речевое развитие'!G13=0,"не сформирован", "в стадии формирования")))</f>
        <v/>
      </c>
      <c r="AD12" s="173"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3" t="str">
        <f>'целевые ориентиры'!AB13</f>
        <v/>
      </c>
      <c r="AF12" s="173"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3" t="str">
        <f>IF('Познавательное развитие'!P14="","",IF('Познавательное развитие'!P14=2,"сформирован",IF('Познавательное развитие'!P14=0,"не сформирован", "в стадии формирования")))</f>
        <v/>
      </c>
      <c r="AH12" s="173" t="str">
        <f>IF('Речевое развитие'!F13="","",IF('Речевое развитие'!F13=2,"сформирован",IF('Речевое развитие'!GG13=0,"не сформирован", "в стадии формирования")))</f>
        <v/>
      </c>
      <c r="AI12" s="173" t="str">
        <f>IF('Речевое развитие'!G13="","",IF('Речевое развитие'!G13=2,"сформирован",IF('Речевое развитие'!GH13=0,"не сформирован", "в стадии формирования")))</f>
        <v/>
      </c>
      <c r="AJ12" s="173" t="str">
        <f>IF('Речевое развитие'!M13="","",IF('Речевое развитие'!M13=2,"сформирован",IF('Речевое развитие'!M13=0,"не сформирован", "в стадии формирования")))</f>
        <v/>
      </c>
      <c r="AK12" s="173" t="str">
        <f>IF('Речевое развитие'!N13="","",IF('Речевое развитие'!N13=2,"сформирован",IF('Речевое развитие'!N13=0,"не сформирован", "в стадии формирования")))</f>
        <v/>
      </c>
      <c r="AL12" s="173"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3"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3"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3" t="str">
        <f>'целевые ориентиры'!AM13</f>
        <v/>
      </c>
      <c r="AR12" s="173" t="str">
        <f>'Речевое развитие'!I13</f>
        <v/>
      </c>
      <c r="AS12" s="173" t="str">
        <f>IF('Речевое развитие'!D13="","",IF('Речевое развитие'!D13=2,"сформирован",IF('Речевое развитие'!D13=0,"не сформирован", "в стадии формирования")))</f>
        <v/>
      </c>
      <c r="AT12" s="173" t="e">
        <f>IF('Речевое развитие'!#REF!="","",IF('Речевое развитие'!#REF!=2,"сформирован",IF('Речевое развитие'!#REF!=0,"не сформирован", "в стадии формирования")))</f>
        <v>#REF!</v>
      </c>
      <c r="AU12" s="173" t="str">
        <f>IF('Речевое развитие'!E13="","",IF('Речевое развитие'!E13=2,"сформирован",IF('Речевое развитие'!E13=0,"не сформирован", "в стадии формирования")))</f>
        <v/>
      </c>
      <c r="AV12" s="173" t="str">
        <f>IF('Речевое развитие'!F13="","",IF('Речевое развитие'!F13=2,"сформирован",IF('Речевое развитие'!F13=0,"не сформирован", "в стадии формирования")))</f>
        <v/>
      </c>
      <c r="AW12" s="173" t="str">
        <f>IF('Речевое развитие'!G13="","",IF('Речевое развитие'!G13=2,"сформирован",IF('Речевое развитие'!G13=0,"не сформирован", "в стадии формирования")))</f>
        <v/>
      </c>
      <c r="AX12" s="173"/>
      <c r="AY12" s="173" t="str">
        <f>IF('Речевое развитие'!M13="","",IF('Речевое развитие'!M13=2,"сформирован",IF('Речевое развитие'!M13=0,"не сформирован", "в стадии формирования")))</f>
        <v/>
      </c>
      <c r="AZ12" s="173"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3" t="str">
        <f>'целевые ориентиры'!AV13</f>
        <v/>
      </c>
      <c r="BB12" s="173"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3"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5"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3" t="str">
        <f>IF('Физическое развитие'!D13="","",IF('Физическое развитие'!D13=2,"сформирован",IF('Физическое развитие'!D13=0,"не сформирован", "в стадии формирования")))</f>
        <v/>
      </c>
      <c r="BF12" s="173" t="str">
        <f>IF('Физическое развитие'!E13="","",IF('Физическое развитие'!E13=2,"сформирован",IF('Физическое развитие'!E13=0,"не сформирован", "в стадии формирования")))</f>
        <v/>
      </c>
      <c r="BG12" s="173" t="str">
        <f>IF('Физическое развитие'!F13="","",IF('Физическое развитие'!F13=2,"сформирован",IF('Физическое развитие'!F13=0,"не сформирован", "в стадии формирования")))</f>
        <v/>
      </c>
      <c r="BH12" s="173" t="str">
        <f>IF('Физическое развитие'!G13="","",IF('Физическое развитие'!G13=2,"сформирован",IF('Физическое развитие'!G13=0,"не сформирован", "в стадии формирования")))</f>
        <v/>
      </c>
      <c r="BI12" s="173" t="str">
        <f>IF('Физическое развитие'!H13="","",IF('Физическое развитие'!H13=2,"сформирован",IF('Физическое развитие'!H13=0,"не сформирован", "в стадии формирования")))</f>
        <v/>
      </c>
      <c r="BJ12" s="173" t="e">
        <f>IF('Физическое развитие'!#REF!="","",IF('Физическое развитие'!#REF!=2,"сформирован",IF('Физическое развитие'!#REF!=0,"не сформирован", "в стадии формирования")))</f>
        <v>#REF!</v>
      </c>
      <c r="BK12" s="173" t="str">
        <f>IF('Физическое развитие'!I13="","",IF('Физическое развитие'!I13=2,"сформирован",IF('Физическое развитие'!I13=0,"не сформирован", "в стадии формирования")))</f>
        <v/>
      </c>
      <c r="BL12" s="173" t="str">
        <f>IF('Физическое развитие'!J13="","",IF('Физическое развитие'!J13=2,"сформирован",IF('Физическое развитие'!J13=0,"не сформирован", "в стадии формирования")))</f>
        <v/>
      </c>
      <c r="BM12" s="173" t="str">
        <f>IF('Физическое развитие'!K13="","",IF('Физическое развитие'!K13=2,"сформирован",IF('Физическое развитие'!K13=0,"не сформирован", "в стадии формирования")))</f>
        <v/>
      </c>
      <c r="BN12" s="173" t="str">
        <f>IF('Физическое развитие'!M13="","",IF('Физическое развитие'!M13=2,"сформирован",IF('Физическое развитие'!M13=0,"не сформирован", "в стадии формирования")))</f>
        <v/>
      </c>
      <c r="BO12" s="17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3" t="str">
        <f>'целевые ориентиры'!BJ13</f>
        <v/>
      </c>
      <c r="BQ12" s="173"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3"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3"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3"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3"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3"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3" t="str">
        <f>IF('Физическое развитие'!L13="","",IF('Физическое развитие'!L13=2,"сформирован",IF('Физическое развитие'!L13=0,"не сформирован", "в стадии формирования")))</f>
        <v/>
      </c>
      <c r="CA12" s="173" t="str">
        <f>IF('Физическое развитие'!P13="","",IF('Физическое развитие'!P13=2,"сформирован",IF('Физическое развитие'!P13=0,"не сформирован", "в стадии формирования")))</f>
        <v/>
      </c>
      <c r="CB12" s="173" t="e">
        <f>IF('Физическое развитие'!#REF!="","",IF('Физическое развитие'!#REF!=2,"сформирован",IF('Физическое развитие'!#REF!=0,"не сформирован", "в стадии формирования")))</f>
        <v>#REF!</v>
      </c>
      <c r="CC12" s="173" t="str">
        <f>IF('Физическое развитие'!Q13="","",IF('Физическое развитие'!Q13=2,"сформирован",IF('Физическое развитие'!Q13=0,"не сформирован", "в стадии формирования")))</f>
        <v/>
      </c>
      <c r="CD12" s="173" t="str">
        <f>IF('Физическое развитие'!R13="","",IF('Физическое развитие'!R13=2,"сформирован",IF('Физическое развитие'!R13=0,"не сформирован", "в стадии формирования")))</f>
        <v/>
      </c>
      <c r="CE12" s="173"/>
      <c r="CF12" s="173" t="str">
        <f>'целевые ориентиры'!BX13</f>
        <v/>
      </c>
      <c r="CG12" s="173"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3"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3"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3"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3"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3"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3"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3" t="str">
        <f>IF('Познавательное развитие'!D14="","",IF('Познавательное развитие'!D14=2,"сформирован",IF('Познавательное развитие'!D14=0,"не сформирован", "в стадии формирования")))</f>
        <v/>
      </c>
      <c r="CP12" s="173" t="str">
        <f>IF('Познавательное развитие'!E14="","",IF('Познавательное развитие'!E14=2,"сформирован",IF('Познавательное развитие'!E14=0,"не сформирован", "в стадии формирования")))</f>
        <v/>
      </c>
      <c r="CQ12" s="173" t="str">
        <f>IF('Познавательное развитие'!F14="","",IF('Познавательное развитие'!F14=2,"сформирован",IF('Познавательное развитие'!F14=0,"не сформирован", "в стадии формирования")))</f>
        <v/>
      </c>
      <c r="CR12" s="173" t="str">
        <f>IF('Познавательное развитие'!I14="","",IF('Познавательное развитие'!I14=2,"сформирован",IF('Познавательное развитие'!I14=0,"не сформирован", "в стадии формирования")))</f>
        <v/>
      </c>
      <c r="CS12" s="173" t="str">
        <f>IF('Познавательное развитие'!K14="","",IF('Познавательное развитие'!K14=2,"сформирован",IF('Познавательное развитие'!K14=0,"не сформирован", "в стадии формирования")))</f>
        <v/>
      </c>
      <c r="CT12" s="173" t="str">
        <f>IF('Познавательное развитие'!S14="","",IF('Познавательное развитие'!S14=2,"сформирован",IF('Познавательное развитие'!S14=0,"не сформирован", "в стадии формирования")))</f>
        <v/>
      </c>
      <c r="CU12" s="173" t="str">
        <f>IF('Познавательное развитие'!U14="","",IF('Познавательное развитие'!U14=2,"сформирован",IF('Познавательное развитие'!U14=0,"не сформирован", "в стадии формирования")))</f>
        <v/>
      </c>
      <c r="CV12" s="173" t="e">
        <f>IF('Познавательное развитие'!#REF!="","",IF('Познавательное развитие'!#REF!=2,"сформирован",IF('Познавательное развитие'!#REF!=0,"не сформирован", "в стадии формирования")))</f>
        <v>#REF!</v>
      </c>
      <c r="CW12" s="173" t="str">
        <f>IF('Познавательное развитие'!Y14="","",IF('Познавательное развитие'!Y14=2,"сформирован",IF('Познавательное развитие'!Y14=0,"не сформирован", "в стадии формирования")))</f>
        <v/>
      </c>
      <c r="CX12" s="173" t="str">
        <f>IF('Познавательное развитие'!Z14="","",IF('Познавательное развитие'!Z14=2,"сформирован",IF('Познавательное развитие'!Z14=0,"не сформирован", "в стадии формирования")))</f>
        <v/>
      </c>
      <c r="CY12" s="173" t="str">
        <f>IF('Познавательное развитие'!AA14="","",IF('Познавательное развитие'!AA14=2,"сформирован",IF('Познавательное развитие'!AA14=0,"не сформирован", "в стадии формирования")))</f>
        <v/>
      </c>
      <c r="CZ12" s="173" t="str">
        <f>IF('Познавательное развитие'!AB14="","",IF('Познавательное развитие'!AB14=2,"сформирован",IF('Познавательное развитие'!AB14=0,"не сформирован", "в стадии формирования")))</f>
        <v/>
      </c>
      <c r="DA12" s="173" t="str">
        <f>IF('Познавательное развитие'!AC14="","",IF('Познавательное развитие'!AC14=2,"сформирован",IF('Познавательное развитие'!AC14=0,"не сформирован", "в стадии формирования")))</f>
        <v/>
      </c>
      <c r="DB12" s="173" t="str">
        <f>IF('Познавательное развитие'!AD14="","",IF('Познавательное развитие'!AD14=2,"сформирован",IF('Познавательное развитие'!AD14=0,"не сформирован", "в стадии формирования")))</f>
        <v/>
      </c>
      <c r="DC12" s="173" t="str">
        <f>IF('Познавательное развитие'!AE14="","",IF('Познавательное развитие'!AE14=2,"сформирован",IF('Познавательное развитие'!AE14=0,"не сформирован", "в стадии формирования")))</f>
        <v/>
      </c>
      <c r="DD12" s="173" t="str">
        <f>IF('Речевое развитие'!J13="","",IF('Речевое развитие'!J13=2,"сформирован",IF('Речевое развитие'!J13=0,"не сформирован", "в стадии формирования")))</f>
        <v/>
      </c>
      <c r="DE12" s="173" t="str">
        <f>IF('Речевое развитие'!K13="","",IF('Речевое развитие'!K13=2,"сформирован",IF('Речевое развитие'!K13=0,"не сформирован", "в стадии формирования")))</f>
        <v/>
      </c>
      <c r="DF12" s="173" t="str">
        <f>IF('Речевое развитие'!L13="","",IF('Речевое развитие'!L13=2,"сформирован",IF('Речевое развитие'!L13=0,"не сформирован", "в стадии формирования")))</f>
        <v/>
      </c>
      <c r="DG12" s="175"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3" t="str">
        <f>'целевые ориентиры'!CZ13</f>
        <v/>
      </c>
    </row>
    <row r="13" spans="1:150">
      <c r="A13" s="96">
        <f>список!A12</f>
        <v>11</v>
      </c>
      <c r="B13" s="163" t="str">
        <f>IF(список!B12="","",список!B12)</f>
        <v/>
      </c>
      <c r="C13" s="97" t="str">
        <f>IF(список!C12="","",список!C12)</f>
        <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3" t="str">
        <f>'целевые ориентиры'!Q14</f>
        <v/>
      </c>
      <c r="T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3"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3"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3"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3"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3" t="str">
        <f>IF('Познавательное развитие'!T15="","",IF('Познавательное развитие'!T15=2,"сформирован",IF('Познавательное развитие'!T15=0,"не сформирован", "в стадии формирования")))</f>
        <v/>
      </c>
      <c r="AC13" s="173" t="str">
        <f>IF('Речевое развитие'!G14="","",IF('Речевое развитие'!G14=2,"сформирован",IF('Речевое развитие'!G14=0,"не сформирован", "в стадии формирования")))</f>
        <v/>
      </c>
      <c r="AD13" s="173"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3" t="str">
        <f>'целевые ориентиры'!AB14</f>
        <v/>
      </c>
      <c r="AF13" s="173"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3" t="str">
        <f>IF('Познавательное развитие'!P15="","",IF('Познавательное развитие'!P15=2,"сформирован",IF('Познавательное развитие'!P15=0,"не сформирован", "в стадии формирования")))</f>
        <v/>
      </c>
      <c r="AH13" s="173" t="str">
        <f>IF('Речевое развитие'!F14="","",IF('Речевое развитие'!F14=2,"сформирован",IF('Речевое развитие'!GG14=0,"не сформирован", "в стадии формирования")))</f>
        <v/>
      </c>
      <c r="AI13" s="173" t="str">
        <f>IF('Речевое развитие'!G14="","",IF('Речевое развитие'!G14=2,"сформирован",IF('Речевое развитие'!GH14=0,"не сформирован", "в стадии формирования")))</f>
        <v/>
      </c>
      <c r="AJ13" s="173" t="str">
        <f>IF('Речевое развитие'!M14="","",IF('Речевое развитие'!M14=2,"сформирован",IF('Речевое развитие'!M14=0,"не сформирован", "в стадии формирования")))</f>
        <v/>
      </c>
      <c r="AK13" s="173" t="str">
        <f>IF('Речевое развитие'!N14="","",IF('Речевое развитие'!N14=2,"сформирован",IF('Речевое развитие'!N14=0,"не сформирован", "в стадии формирования")))</f>
        <v/>
      </c>
      <c r="AL13" s="173"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3"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3"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3" t="str">
        <f>'целевые ориентиры'!AM14</f>
        <v/>
      </c>
      <c r="AR13" s="173" t="str">
        <f>'Речевое развитие'!I14</f>
        <v/>
      </c>
      <c r="AS13" s="173" t="str">
        <f>IF('Речевое развитие'!D14="","",IF('Речевое развитие'!D14=2,"сформирован",IF('Речевое развитие'!D14=0,"не сформирован", "в стадии формирования")))</f>
        <v/>
      </c>
      <c r="AT13" s="173" t="e">
        <f>IF('Речевое развитие'!#REF!="","",IF('Речевое развитие'!#REF!=2,"сформирован",IF('Речевое развитие'!#REF!=0,"не сформирован", "в стадии формирования")))</f>
        <v>#REF!</v>
      </c>
      <c r="AU13" s="173" t="str">
        <f>IF('Речевое развитие'!E14="","",IF('Речевое развитие'!E14=2,"сформирован",IF('Речевое развитие'!E14=0,"не сформирован", "в стадии формирования")))</f>
        <v/>
      </c>
      <c r="AV13" s="173" t="str">
        <f>IF('Речевое развитие'!F14="","",IF('Речевое развитие'!F14=2,"сформирован",IF('Речевое развитие'!F14=0,"не сформирован", "в стадии формирования")))</f>
        <v/>
      </c>
      <c r="AW13" s="173" t="str">
        <f>IF('Речевое развитие'!G14="","",IF('Речевое развитие'!G14=2,"сформирован",IF('Речевое развитие'!G14=0,"не сформирован", "в стадии формирования")))</f>
        <v/>
      </c>
      <c r="AX13" s="173"/>
      <c r="AY13" s="173" t="str">
        <f>IF('Речевое развитие'!M14="","",IF('Речевое развитие'!M14=2,"сформирован",IF('Речевое развитие'!M14=0,"не сформирован", "в стадии формирования")))</f>
        <v/>
      </c>
      <c r="AZ13" s="176"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3" t="str">
        <f>'целевые ориентиры'!AV14</f>
        <v/>
      </c>
      <c r="BB13" s="173"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3"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5"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3" t="str">
        <f>IF('Физическое развитие'!D14="","",IF('Физическое развитие'!D14=2,"сформирован",IF('Физическое развитие'!D14=0,"не сформирован", "в стадии формирования")))</f>
        <v/>
      </c>
      <c r="BF13" s="173" t="str">
        <f>IF('Физическое развитие'!E14="","",IF('Физическое развитие'!E14=2,"сформирован",IF('Физическое развитие'!E14=0,"не сформирован", "в стадии формирования")))</f>
        <v/>
      </c>
      <c r="BG13" s="173" t="str">
        <f>IF('Физическое развитие'!F14="","",IF('Физическое развитие'!F14=2,"сформирован",IF('Физическое развитие'!F14=0,"не сформирован", "в стадии формирования")))</f>
        <v/>
      </c>
      <c r="BH13" s="173" t="str">
        <f>IF('Физическое развитие'!G14="","",IF('Физическое развитие'!G14=2,"сформирован",IF('Физическое развитие'!G14=0,"не сформирован", "в стадии формирования")))</f>
        <v/>
      </c>
      <c r="BI13" s="173" t="str">
        <f>IF('Физическое развитие'!H14="","",IF('Физическое развитие'!H14=2,"сформирован",IF('Физическое развитие'!H14=0,"не сформирован", "в стадии формирования")))</f>
        <v/>
      </c>
      <c r="BJ13" s="173" t="e">
        <f>IF('Физическое развитие'!#REF!="","",IF('Физическое развитие'!#REF!=2,"сформирован",IF('Физическое развитие'!#REF!=0,"не сформирован", "в стадии формирования")))</f>
        <v>#REF!</v>
      </c>
      <c r="BK13" s="173" t="str">
        <f>IF('Физическое развитие'!I14="","",IF('Физическое развитие'!I14=2,"сформирован",IF('Физическое развитие'!I14=0,"не сформирован", "в стадии формирования")))</f>
        <v/>
      </c>
      <c r="BL13" s="173" t="str">
        <f>IF('Физическое развитие'!J14="","",IF('Физическое развитие'!J14=2,"сформирован",IF('Физическое развитие'!J14=0,"не сформирован", "в стадии формирования")))</f>
        <v/>
      </c>
      <c r="BM13" s="173" t="str">
        <f>IF('Физическое развитие'!K14="","",IF('Физическое развитие'!K14=2,"сформирован",IF('Физическое развитие'!K14=0,"не сформирован", "в стадии формирования")))</f>
        <v/>
      </c>
      <c r="BN13" s="173" t="str">
        <f>IF('Физическое развитие'!M14="","",IF('Физическое развитие'!M14=2,"сформирован",IF('Физическое развитие'!M14=0,"не сформирован", "в стадии формирования")))</f>
        <v/>
      </c>
      <c r="BO13" s="17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3" t="str">
        <f>'целевые ориентиры'!BJ14</f>
        <v/>
      </c>
      <c r="BQ13" s="173"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3"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3"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3"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3"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3"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3" t="str">
        <f>IF('Физическое развитие'!L14="","",IF('Физическое развитие'!L14=2,"сформирован",IF('Физическое развитие'!L14=0,"не сформирован", "в стадии формирования")))</f>
        <v/>
      </c>
      <c r="CA13" s="173" t="str">
        <f>IF('Физическое развитие'!P14="","",IF('Физическое развитие'!P14=2,"сформирован",IF('Физическое развитие'!P14=0,"не сформирован", "в стадии формирования")))</f>
        <v/>
      </c>
      <c r="CB13" s="173" t="e">
        <f>IF('Физическое развитие'!#REF!="","",IF('Физическое развитие'!#REF!=2,"сформирован",IF('Физическое развитие'!#REF!=0,"не сформирован", "в стадии формирования")))</f>
        <v>#REF!</v>
      </c>
      <c r="CC13" s="173" t="str">
        <f>IF('Физическое развитие'!Q14="","",IF('Физическое развитие'!Q14=2,"сформирован",IF('Физическое развитие'!Q14=0,"не сформирован", "в стадии формирования")))</f>
        <v/>
      </c>
      <c r="CD13" s="173" t="str">
        <f>IF('Физическое развитие'!R14="","",IF('Физическое развитие'!R14=2,"сформирован",IF('Физическое развитие'!R14=0,"не сформирован", "в стадии формирования")))</f>
        <v/>
      </c>
      <c r="CE13" s="173"/>
      <c r="CF13" s="173" t="str">
        <f>'целевые ориентиры'!BX14</f>
        <v/>
      </c>
      <c r="CG13" s="173"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3"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3"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3"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3"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3"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3"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3" t="str">
        <f>IF('Познавательное развитие'!D15="","",IF('Познавательное развитие'!D15=2,"сформирован",IF('Познавательное развитие'!D15=0,"не сформирован", "в стадии формирования")))</f>
        <v/>
      </c>
      <c r="CP13" s="173" t="str">
        <f>IF('Познавательное развитие'!E15="","",IF('Познавательное развитие'!E15=2,"сформирован",IF('Познавательное развитие'!E15=0,"не сформирован", "в стадии формирования")))</f>
        <v/>
      </c>
      <c r="CQ13" s="173" t="str">
        <f>IF('Познавательное развитие'!F15="","",IF('Познавательное развитие'!F15=2,"сформирован",IF('Познавательное развитие'!F15=0,"не сформирован", "в стадии формирования")))</f>
        <v/>
      </c>
      <c r="CR13" s="173" t="str">
        <f>IF('Познавательное развитие'!I15="","",IF('Познавательное развитие'!I15=2,"сформирован",IF('Познавательное развитие'!I15=0,"не сформирован", "в стадии формирования")))</f>
        <v/>
      </c>
      <c r="CS13" s="173" t="str">
        <f>IF('Познавательное развитие'!K15="","",IF('Познавательное развитие'!K15=2,"сформирован",IF('Познавательное развитие'!K15=0,"не сформирован", "в стадии формирования")))</f>
        <v/>
      </c>
      <c r="CT13" s="173" t="str">
        <f>IF('Познавательное развитие'!S15="","",IF('Познавательное развитие'!S15=2,"сформирован",IF('Познавательное развитие'!S15=0,"не сформирован", "в стадии формирования")))</f>
        <v/>
      </c>
      <c r="CU13" s="173" t="str">
        <f>IF('Познавательное развитие'!U15="","",IF('Познавательное развитие'!U15=2,"сформирован",IF('Познавательное развитие'!U15=0,"не сформирован", "в стадии формирования")))</f>
        <v/>
      </c>
      <c r="CV13" s="173" t="e">
        <f>IF('Познавательное развитие'!#REF!="","",IF('Познавательное развитие'!#REF!=2,"сформирован",IF('Познавательное развитие'!#REF!=0,"не сформирован", "в стадии формирования")))</f>
        <v>#REF!</v>
      </c>
      <c r="CW13" s="173" t="str">
        <f>IF('Познавательное развитие'!Y15="","",IF('Познавательное развитие'!Y15=2,"сформирован",IF('Познавательное развитие'!Y15=0,"не сформирован", "в стадии формирования")))</f>
        <v/>
      </c>
      <c r="CX13" s="173" t="str">
        <f>IF('Познавательное развитие'!Z15="","",IF('Познавательное развитие'!Z15=2,"сформирован",IF('Познавательное развитие'!Z15=0,"не сформирован", "в стадии формирования")))</f>
        <v/>
      </c>
      <c r="CY13" s="173" t="str">
        <f>IF('Познавательное развитие'!AA15="","",IF('Познавательное развитие'!AA15=2,"сформирован",IF('Познавательное развитие'!AA15=0,"не сформирован", "в стадии формирования")))</f>
        <v/>
      </c>
      <c r="CZ13" s="173" t="str">
        <f>IF('Познавательное развитие'!AB15="","",IF('Познавательное развитие'!AB15=2,"сформирован",IF('Познавательное развитие'!AB15=0,"не сформирован", "в стадии формирования")))</f>
        <v/>
      </c>
      <c r="DA13" s="173" t="str">
        <f>IF('Познавательное развитие'!AC15="","",IF('Познавательное развитие'!AC15=2,"сформирован",IF('Познавательное развитие'!AC15=0,"не сформирован", "в стадии формирования")))</f>
        <v/>
      </c>
      <c r="DB13" s="173" t="str">
        <f>IF('Познавательное развитие'!AD15="","",IF('Познавательное развитие'!AD15=2,"сформирован",IF('Познавательное развитие'!AD15=0,"не сформирован", "в стадии формирования")))</f>
        <v/>
      </c>
      <c r="DC13" s="173" t="str">
        <f>IF('Познавательное развитие'!AE15="","",IF('Познавательное развитие'!AE15=2,"сформирован",IF('Познавательное развитие'!AE15=0,"не сформирован", "в стадии формирования")))</f>
        <v/>
      </c>
      <c r="DD13" s="173" t="str">
        <f>IF('Речевое развитие'!J14="","",IF('Речевое развитие'!J14=2,"сформирован",IF('Речевое развитие'!J14=0,"не сформирован", "в стадии формирования")))</f>
        <v/>
      </c>
      <c r="DE13" s="173" t="str">
        <f>IF('Речевое развитие'!K14="","",IF('Речевое развитие'!K14=2,"сформирован",IF('Речевое развитие'!K14=0,"не сформирован", "в стадии формирования")))</f>
        <v/>
      </c>
      <c r="DF13" s="173" t="str">
        <f>IF('Речевое развитие'!L14="","",IF('Речевое развитие'!L14=2,"сформирован",IF('Речевое развитие'!L14=0,"не сформирован", "в стадии формирования")))</f>
        <v/>
      </c>
      <c r="DG13" s="175"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3" t="str">
        <f>'целевые ориентиры'!CZ14</f>
        <v/>
      </c>
    </row>
    <row r="14" spans="1:150">
      <c r="A14" s="96">
        <f>список!A13</f>
        <v>12</v>
      </c>
      <c r="B14" s="163" t="str">
        <f>IF(список!B13="","",список!B13)</f>
        <v/>
      </c>
      <c r="C14" s="97" t="str">
        <f>IF(список!C13="","",список!C13)</f>
        <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3" t="str">
        <f>'целевые ориентиры'!Q15</f>
        <v/>
      </c>
      <c r="T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3"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3"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3"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3"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3" t="str">
        <f>IF('Познавательное развитие'!T16="","",IF('Познавательное развитие'!T16=2,"сформирован",IF('Познавательное развитие'!T16=0,"не сформирован", "в стадии формирования")))</f>
        <v/>
      </c>
      <c r="AC14" s="173" t="str">
        <f>IF('Речевое развитие'!G15="","",IF('Речевое развитие'!G15=2,"сформирован",IF('Речевое развитие'!G15=0,"не сформирован", "в стадии формирования")))</f>
        <v/>
      </c>
      <c r="AD14" s="173"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3" t="str">
        <f>'целевые ориентиры'!AB15</f>
        <v/>
      </c>
      <c r="AF14" s="173"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3" t="str">
        <f>IF('Познавательное развитие'!P16="","",IF('Познавательное развитие'!P16=2,"сформирован",IF('Познавательное развитие'!P16=0,"не сформирован", "в стадии формирования")))</f>
        <v/>
      </c>
      <c r="AH14" s="173" t="str">
        <f>IF('Речевое развитие'!F15="","",IF('Речевое развитие'!F15=2,"сформирован",IF('Речевое развитие'!GG15=0,"не сформирован", "в стадии формирования")))</f>
        <v/>
      </c>
      <c r="AI14" s="173" t="str">
        <f>IF('Речевое развитие'!G15="","",IF('Речевое развитие'!G15=2,"сформирован",IF('Речевое развитие'!GH15=0,"не сформирован", "в стадии формирования")))</f>
        <v/>
      </c>
      <c r="AJ14" s="173" t="str">
        <f>IF('Речевое развитие'!M15="","",IF('Речевое развитие'!M15=2,"сформирован",IF('Речевое развитие'!M15=0,"не сформирован", "в стадии формирования")))</f>
        <v/>
      </c>
      <c r="AK14" s="173" t="str">
        <f>IF('Речевое развитие'!N15="","",IF('Речевое развитие'!N15=2,"сформирован",IF('Речевое развитие'!N15=0,"не сформирован", "в стадии формирования")))</f>
        <v/>
      </c>
      <c r="AL14" s="173"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3"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3"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3" t="str">
        <f>'целевые ориентиры'!AM15</f>
        <v/>
      </c>
      <c r="AR14" s="173" t="str">
        <f>'Речевое развитие'!I15</f>
        <v/>
      </c>
      <c r="AS14" s="173" t="str">
        <f>IF('Речевое развитие'!D15="","",IF('Речевое развитие'!D15=2,"сформирован",IF('Речевое развитие'!D15=0,"не сформирован", "в стадии формирования")))</f>
        <v/>
      </c>
      <c r="AT14" s="173" t="e">
        <f>IF('Речевое развитие'!#REF!="","",IF('Речевое развитие'!#REF!=2,"сформирован",IF('Речевое развитие'!#REF!=0,"не сформирован", "в стадии формирования")))</f>
        <v>#REF!</v>
      </c>
      <c r="AU14" s="173" t="str">
        <f>IF('Речевое развитие'!E15="","",IF('Речевое развитие'!E15=2,"сформирован",IF('Речевое развитие'!E15=0,"не сформирован", "в стадии формирования")))</f>
        <v/>
      </c>
      <c r="AV14" s="173" t="str">
        <f>IF('Речевое развитие'!F15="","",IF('Речевое развитие'!F15=2,"сформирован",IF('Речевое развитие'!F15=0,"не сформирован", "в стадии формирования")))</f>
        <v/>
      </c>
      <c r="AW14" s="173" t="str">
        <f>IF('Речевое развитие'!G15="","",IF('Речевое развитие'!G15=2,"сформирован",IF('Речевое развитие'!G15=0,"не сформирован", "в стадии формирования")))</f>
        <v/>
      </c>
      <c r="AX14" s="173"/>
      <c r="AY14" s="173" t="str">
        <f>IF('Речевое развитие'!M15="","",IF('Речевое развитие'!M15=2,"сформирован",IF('Речевое развитие'!M15=0,"не сформирован", "в стадии формирования")))</f>
        <v/>
      </c>
      <c r="AZ14" s="173"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3" t="str">
        <f>'целевые ориентиры'!AV15</f>
        <v/>
      </c>
      <c r="BB14" s="173"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3"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5"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3" t="str">
        <f>IF('Физическое развитие'!D15="","",IF('Физическое развитие'!D15=2,"сформирован",IF('Физическое развитие'!D15=0,"не сформирован", "в стадии формирования")))</f>
        <v/>
      </c>
      <c r="BF14" s="173" t="str">
        <f>IF('Физическое развитие'!E15="","",IF('Физическое развитие'!E15=2,"сформирован",IF('Физическое развитие'!E15=0,"не сформирован", "в стадии формирования")))</f>
        <v/>
      </c>
      <c r="BG14" s="173" t="str">
        <f>IF('Физическое развитие'!F15="","",IF('Физическое развитие'!F15=2,"сформирован",IF('Физическое развитие'!F15=0,"не сформирован", "в стадии формирования")))</f>
        <v/>
      </c>
      <c r="BH14" s="173" t="str">
        <f>IF('Физическое развитие'!G15="","",IF('Физическое развитие'!G15=2,"сформирован",IF('Физическое развитие'!G15=0,"не сформирован", "в стадии формирования")))</f>
        <v/>
      </c>
      <c r="BI14" s="173" t="str">
        <f>IF('Физическое развитие'!H15="","",IF('Физическое развитие'!H15=2,"сформирован",IF('Физическое развитие'!H15=0,"не сформирован", "в стадии формирования")))</f>
        <v/>
      </c>
      <c r="BJ14" s="173" t="e">
        <f>IF('Физическое развитие'!#REF!="","",IF('Физическое развитие'!#REF!=2,"сформирован",IF('Физическое развитие'!#REF!=0,"не сформирован", "в стадии формирования")))</f>
        <v>#REF!</v>
      </c>
      <c r="BK14" s="173" t="str">
        <f>IF('Физическое развитие'!I15="","",IF('Физическое развитие'!I15=2,"сформирован",IF('Физическое развитие'!I15=0,"не сформирован", "в стадии формирования")))</f>
        <v/>
      </c>
      <c r="BL14" s="173" t="str">
        <f>IF('Физическое развитие'!J15="","",IF('Физическое развитие'!J15=2,"сформирован",IF('Физическое развитие'!J15=0,"не сформирован", "в стадии формирования")))</f>
        <v/>
      </c>
      <c r="BM14" s="173" t="str">
        <f>IF('Физическое развитие'!K15="","",IF('Физическое развитие'!K15=2,"сформирован",IF('Физическое развитие'!K15=0,"не сформирован", "в стадии формирования")))</f>
        <v/>
      </c>
      <c r="BN14" s="173" t="str">
        <f>IF('Физическое развитие'!M15="","",IF('Физическое развитие'!M15=2,"сформирован",IF('Физическое развитие'!M15=0,"не сформирован", "в стадии формирования")))</f>
        <v/>
      </c>
      <c r="BO14" s="17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3" t="str">
        <f>'целевые ориентиры'!BJ15</f>
        <v/>
      </c>
      <c r="BQ14" s="173"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3"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3"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3"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3"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3"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3" t="str">
        <f>IF('Физическое развитие'!L15="","",IF('Физическое развитие'!L15=2,"сформирован",IF('Физическое развитие'!L15=0,"не сформирован", "в стадии формирования")))</f>
        <v/>
      </c>
      <c r="CA14" s="173" t="str">
        <f>IF('Физическое развитие'!P15="","",IF('Физическое развитие'!P15=2,"сформирован",IF('Физическое развитие'!P15=0,"не сформирован", "в стадии формирования")))</f>
        <v/>
      </c>
      <c r="CB14" s="173" t="e">
        <f>IF('Физическое развитие'!#REF!="","",IF('Физическое развитие'!#REF!=2,"сформирован",IF('Физическое развитие'!#REF!=0,"не сформирован", "в стадии формирования")))</f>
        <v>#REF!</v>
      </c>
      <c r="CC14" s="173" t="str">
        <f>IF('Физическое развитие'!Q15="","",IF('Физическое развитие'!Q15=2,"сформирован",IF('Физическое развитие'!Q15=0,"не сформирован", "в стадии формирования")))</f>
        <v/>
      </c>
      <c r="CD14" s="173" t="str">
        <f>IF('Физическое развитие'!R15="","",IF('Физическое развитие'!R15=2,"сформирован",IF('Физическое развитие'!R15=0,"не сформирован", "в стадии формирования")))</f>
        <v/>
      </c>
      <c r="CE14" s="173"/>
      <c r="CF14" s="173" t="str">
        <f>'целевые ориентиры'!BX15</f>
        <v/>
      </c>
      <c r="CG14" s="173"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3"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3"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3"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3"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3"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3"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3" t="str">
        <f>IF('Познавательное развитие'!D16="","",IF('Познавательное развитие'!D16=2,"сформирован",IF('Познавательное развитие'!D16=0,"не сформирован", "в стадии формирования")))</f>
        <v/>
      </c>
      <c r="CP14" s="173" t="str">
        <f>IF('Познавательное развитие'!E16="","",IF('Познавательное развитие'!E16=2,"сформирован",IF('Познавательное развитие'!E16=0,"не сформирован", "в стадии формирования")))</f>
        <v/>
      </c>
      <c r="CQ14" s="173" t="str">
        <f>IF('Познавательное развитие'!F16="","",IF('Познавательное развитие'!F16=2,"сформирован",IF('Познавательное развитие'!F16=0,"не сформирован", "в стадии формирования")))</f>
        <v/>
      </c>
      <c r="CR14" s="173" t="str">
        <f>IF('Познавательное развитие'!I16="","",IF('Познавательное развитие'!I16=2,"сформирован",IF('Познавательное развитие'!I16=0,"не сформирован", "в стадии формирования")))</f>
        <v/>
      </c>
      <c r="CS14" s="173" t="str">
        <f>IF('Познавательное развитие'!K16="","",IF('Познавательное развитие'!K16=2,"сформирован",IF('Познавательное развитие'!K16=0,"не сформирован", "в стадии формирования")))</f>
        <v/>
      </c>
      <c r="CT14" s="173" t="str">
        <f>IF('Познавательное развитие'!S16="","",IF('Познавательное развитие'!S16=2,"сформирован",IF('Познавательное развитие'!S16=0,"не сформирован", "в стадии формирования")))</f>
        <v/>
      </c>
      <c r="CU14" s="173" t="str">
        <f>IF('Познавательное развитие'!U16="","",IF('Познавательное развитие'!U16=2,"сформирован",IF('Познавательное развитие'!U16=0,"не сформирован", "в стадии формирования")))</f>
        <v/>
      </c>
      <c r="CV14" s="173" t="e">
        <f>IF('Познавательное развитие'!#REF!="","",IF('Познавательное развитие'!#REF!=2,"сформирован",IF('Познавательное развитие'!#REF!=0,"не сформирован", "в стадии формирования")))</f>
        <v>#REF!</v>
      </c>
      <c r="CW14" s="173" t="str">
        <f>IF('Познавательное развитие'!Y16="","",IF('Познавательное развитие'!Y16=2,"сформирован",IF('Познавательное развитие'!Y16=0,"не сформирован", "в стадии формирования")))</f>
        <v/>
      </c>
      <c r="CX14" s="173" t="str">
        <f>IF('Познавательное развитие'!Z16="","",IF('Познавательное развитие'!Z16=2,"сформирован",IF('Познавательное развитие'!Z16=0,"не сформирован", "в стадии формирования")))</f>
        <v/>
      </c>
      <c r="CY14" s="173" t="str">
        <f>IF('Познавательное развитие'!AA16="","",IF('Познавательное развитие'!AA16=2,"сформирован",IF('Познавательное развитие'!AA16=0,"не сформирован", "в стадии формирования")))</f>
        <v/>
      </c>
      <c r="CZ14" s="173" t="str">
        <f>IF('Познавательное развитие'!AB16="","",IF('Познавательное развитие'!AB16=2,"сформирован",IF('Познавательное развитие'!AB16=0,"не сформирован", "в стадии формирования")))</f>
        <v/>
      </c>
      <c r="DA14" s="173" t="str">
        <f>IF('Познавательное развитие'!AC16="","",IF('Познавательное развитие'!AC16=2,"сформирован",IF('Познавательное развитие'!AC16=0,"не сформирован", "в стадии формирования")))</f>
        <v/>
      </c>
      <c r="DB14" s="173" t="str">
        <f>IF('Познавательное развитие'!AD16="","",IF('Познавательное развитие'!AD16=2,"сформирован",IF('Познавательное развитие'!AD16=0,"не сформирован", "в стадии формирования")))</f>
        <v/>
      </c>
      <c r="DC14" s="173" t="str">
        <f>IF('Познавательное развитие'!AE16="","",IF('Познавательное развитие'!AE16=2,"сформирован",IF('Познавательное развитие'!AE16=0,"не сформирован", "в стадии формирования")))</f>
        <v/>
      </c>
      <c r="DD14" s="173" t="str">
        <f>IF('Речевое развитие'!J15="","",IF('Речевое развитие'!J15=2,"сформирован",IF('Речевое развитие'!J15=0,"не сформирован", "в стадии формирования")))</f>
        <v/>
      </c>
      <c r="DE14" s="173" t="str">
        <f>IF('Речевое развитие'!K15="","",IF('Речевое развитие'!K15=2,"сформирован",IF('Речевое развитие'!K15=0,"не сформирован", "в стадии формирования")))</f>
        <v/>
      </c>
      <c r="DF14" s="173" t="str">
        <f>IF('Речевое развитие'!L15="","",IF('Речевое развитие'!L15=2,"сформирован",IF('Речевое развитие'!L15=0,"не сформирован", "в стадии формирования")))</f>
        <v/>
      </c>
      <c r="DG14" s="175"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3" t="str">
        <f>'целевые ориентиры'!CZ15</f>
        <v/>
      </c>
    </row>
    <row r="15" spans="1:150">
      <c r="A15" s="96">
        <f>список!A14</f>
        <v>13</v>
      </c>
      <c r="B15" s="163" t="str">
        <f>IF(список!B14="","",список!B14)</f>
        <v/>
      </c>
      <c r="C15" s="97" t="str">
        <f>IF(список!C14="","",список!C14)</f>
        <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3" t="str">
        <f>'целевые ориентиры'!Q16</f>
        <v/>
      </c>
      <c r="T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3"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3"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3"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3"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3" t="str">
        <f>IF('Познавательное развитие'!T17="","",IF('Познавательное развитие'!T17=2,"сформирован",IF('Познавательное развитие'!T17=0,"не сформирован", "в стадии формирования")))</f>
        <v/>
      </c>
      <c r="AC15" s="173" t="str">
        <f>IF('Речевое развитие'!G16="","",IF('Речевое развитие'!G16=2,"сформирован",IF('Речевое развитие'!G16=0,"не сформирован", "в стадии формирования")))</f>
        <v/>
      </c>
      <c r="AD15" s="173"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3" t="str">
        <f>'целевые ориентиры'!AB16</f>
        <v/>
      </c>
      <c r="AF15" s="173"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3" t="str">
        <f>IF('Познавательное развитие'!P17="","",IF('Познавательное развитие'!P17=2,"сформирован",IF('Познавательное развитие'!P17=0,"не сформирован", "в стадии формирования")))</f>
        <v/>
      </c>
      <c r="AH15" s="173" t="str">
        <f>IF('Речевое развитие'!F16="","",IF('Речевое развитие'!F16=2,"сформирован",IF('Речевое развитие'!GG16=0,"не сформирован", "в стадии формирования")))</f>
        <v/>
      </c>
      <c r="AI15" s="173" t="str">
        <f>IF('Речевое развитие'!G16="","",IF('Речевое развитие'!G16=2,"сформирован",IF('Речевое развитие'!GH16=0,"не сформирован", "в стадии формирования")))</f>
        <v/>
      </c>
      <c r="AJ15" s="173" t="str">
        <f>IF('Речевое развитие'!M16="","",IF('Речевое развитие'!M16=2,"сформирован",IF('Речевое развитие'!M16=0,"не сформирован", "в стадии формирования")))</f>
        <v/>
      </c>
      <c r="AK15" s="173" t="str">
        <f>IF('Речевое развитие'!N16="","",IF('Речевое развитие'!N16=2,"сформирован",IF('Речевое развитие'!N16=0,"не сформирован", "в стадии формирования")))</f>
        <v/>
      </c>
      <c r="AL15" s="173"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3"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3"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3" t="str">
        <f>'целевые ориентиры'!AM16</f>
        <v/>
      </c>
      <c r="AR15" s="173" t="str">
        <f>'Речевое развитие'!I16</f>
        <v/>
      </c>
      <c r="AS15" s="173" t="str">
        <f>IF('Речевое развитие'!D16="","",IF('Речевое развитие'!D16=2,"сформирован",IF('Речевое развитие'!D16=0,"не сформирован", "в стадии формирования")))</f>
        <v/>
      </c>
      <c r="AT15" s="173" t="e">
        <f>IF('Речевое развитие'!#REF!="","",IF('Речевое развитие'!#REF!=2,"сформирован",IF('Речевое развитие'!#REF!=0,"не сформирован", "в стадии формирования")))</f>
        <v>#REF!</v>
      </c>
      <c r="AU15" s="173" t="str">
        <f>IF('Речевое развитие'!E16="","",IF('Речевое развитие'!E16=2,"сформирован",IF('Речевое развитие'!E16=0,"не сформирован", "в стадии формирования")))</f>
        <v/>
      </c>
      <c r="AV15" s="173" t="str">
        <f>IF('Речевое развитие'!F16="","",IF('Речевое развитие'!F16=2,"сформирован",IF('Речевое развитие'!F16=0,"не сформирован", "в стадии формирования")))</f>
        <v/>
      </c>
      <c r="AW15" s="173" t="str">
        <f>IF('Речевое развитие'!G16="","",IF('Речевое развитие'!G16=2,"сформирован",IF('Речевое развитие'!G16=0,"не сформирован", "в стадии формирования")))</f>
        <v/>
      </c>
      <c r="AX15" s="173"/>
      <c r="AY15" s="173" t="str">
        <f>IF('Речевое развитие'!M16="","",IF('Речевое развитие'!M16=2,"сформирован",IF('Речевое развитие'!M16=0,"не сформирован", "в стадии формирования")))</f>
        <v/>
      </c>
      <c r="AZ15" s="173"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3" t="str">
        <f>'целевые ориентиры'!AV16</f>
        <v/>
      </c>
      <c r="BB15" s="173"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3"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5"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3" t="str">
        <f>IF('Физическое развитие'!D16="","",IF('Физическое развитие'!D16=2,"сформирован",IF('Физическое развитие'!D16=0,"не сформирован", "в стадии формирования")))</f>
        <v/>
      </c>
      <c r="BF15" s="173" t="str">
        <f>IF('Физическое развитие'!E16="","",IF('Физическое развитие'!E16=2,"сформирован",IF('Физическое развитие'!E16=0,"не сформирован", "в стадии формирования")))</f>
        <v/>
      </c>
      <c r="BG15" s="173" t="str">
        <f>IF('Физическое развитие'!F16="","",IF('Физическое развитие'!F16=2,"сформирован",IF('Физическое развитие'!F16=0,"не сформирован", "в стадии формирования")))</f>
        <v/>
      </c>
      <c r="BH15" s="173" t="str">
        <f>IF('Физическое развитие'!G16="","",IF('Физическое развитие'!G16=2,"сформирован",IF('Физическое развитие'!G16=0,"не сформирован", "в стадии формирования")))</f>
        <v/>
      </c>
      <c r="BI15" s="173" t="str">
        <f>IF('Физическое развитие'!H16="","",IF('Физическое развитие'!H16=2,"сформирован",IF('Физическое развитие'!H16=0,"не сформирован", "в стадии формирования")))</f>
        <v/>
      </c>
      <c r="BJ15" s="173" t="e">
        <f>IF('Физическое развитие'!#REF!="","",IF('Физическое развитие'!#REF!=2,"сформирован",IF('Физическое развитие'!#REF!=0,"не сформирован", "в стадии формирования")))</f>
        <v>#REF!</v>
      </c>
      <c r="BK15" s="173" t="str">
        <f>IF('Физическое развитие'!I16="","",IF('Физическое развитие'!I16=2,"сформирован",IF('Физическое развитие'!I16=0,"не сформирован", "в стадии формирования")))</f>
        <v/>
      </c>
      <c r="BL15" s="173" t="str">
        <f>IF('Физическое развитие'!J16="","",IF('Физическое развитие'!J16=2,"сформирован",IF('Физическое развитие'!J16=0,"не сформирован", "в стадии формирования")))</f>
        <v/>
      </c>
      <c r="BM15" s="173" t="str">
        <f>IF('Физическое развитие'!K16="","",IF('Физическое развитие'!K16=2,"сформирован",IF('Физическое развитие'!K16=0,"не сформирован", "в стадии формирования")))</f>
        <v/>
      </c>
      <c r="BN15" s="173" t="str">
        <f>IF('Физическое развитие'!M16="","",IF('Физическое развитие'!M16=2,"сформирован",IF('Физическое развитие'!M16=0,"не сформирован", "в стадии формирования")))</f>
        <v/>
      </c>
      <c r="BO15" s="17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3" t="str">
        <f>'целевые ориентиры'!BJ16</f>
        <v/>
      </c>
      <c r="BQ15" s="173"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3"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3"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3"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3"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3"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3" t="str">
        <f>IF('Физическое развитие'!L16="","",IF('Физическое развитие'!L16=2,"сформирован",IF('Физическое развитие'!L16=0,"не сформирован", "в стадии формирования")))</f>
        <v/>
      </c>
      <c r="CA15" s="173" t="str">
        <f>IF('Физическое развитие'!P16="","",IF('Физическое развитие'!P16=2,"сформирован",IF('Физическое развитие'!P16=0,"не сформирован", "в стадии формирования")))</f>
        <v/>
      </c>
      <c r="CB15" s="173" t="e">
        <f>IF('Физическое развитие'!#REF!="","",IF('Физическое развитие'!#REF!=2,"сформирован",IF('Физическое развитие'!#REF!=0,"не сформирован", "в стадии формирования")))</f>
        <v>#REF!</v>
      </c>
      <c r="CC15" s="173" t="str">
        <f>IF('Физическое развитие'!Q16="","",IF('Физическое развитие'!Q16=2,"сформирован",IF('Физическое развитие'!Q16=0,"не сформирован", "в стадии формирования")))</f>
        <v/>
      </c>
      <c r="CD15" s="173" t="str">
        <f>IF('Физическое развитие'!R16="","",IF('Физическое развитие'!R16=2,"сформирован",IF('Физическое развитие'!R16=0,"не сформирован", "в стадии формирования")))</f>
        <v/>
      </c>
      <c r="CE15" s="173"/>
      <c r="CF15" s="173" t="str">
        <f>'целевые ориентиры'!BX16</f>
        <v/>
      </c>
      <c r="CG15" s="173"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3"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3"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3"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3"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3"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3"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3" t="str">
        <f>IF('Познавательное развитие'!D17="","",IF('Познавательное развитие'!D17=2,"сформирован",IF('Познавательное развитие'!D17=0,"не сформирован", "в стадии формирования")))</f>
        <v/>
      </c>
      <c r="CP15" s="173" t="str">
        <f>IF('Познавательное развитие'!E17="","",IF('Познавательное развитие'!E17=2,"сформирован",IF('Познавательное развитие'!E17=0,"не сформирован", "в стадии формирования")))</f>
        <v/>
      </c>
      <c r="CQ15" s="173" t="str">
        <f>IF('Познавательное развитие'!F17="","",IF('Познавательное развитие'!F17=2,"сформирован",IF('Познавательное развитие'!F17=0,"не сформирован", "в стадии формирования")))</f>
        <v/>
      </c>
      <c r="CR15" s="173" t="str">
        <f>IF('Познавательное развитие'!I17="","",IF('Познавательное развитие'!I17=2,"сформирован",IF('Познавательное развитие'!I17=0,"не сформирован", "в стадии формирования")))</f>
        <v/>
      </c>
      <c r="CS15" s="173" t="str">
        <f>IF('Познавательное развитие'!K17="","",IF('Познавательное развитие'!K17=2,"сформирован",IF('Познавательное развитие'!K17=0,"не сформирован", "в стадии формирования")))</f>
        <v/>
      </c>
      <c r="CT15" s="173" t="str">
        <f>IF('Познавательное развитие'!S17="","",IF('Познавательное развитие'!S17=2,"сформирован",IF('Познавательное развитие'!S17=0,"не сформирован", "в стадии формирования")))</f>
        <v/>
      </c>
      <c r="CU15" s="173" t="str">
        <f>IF('Познавательное развитие'!U17="","",IF('Познавательное развитие'!U17=2,"сформирован",IF('Познавательное развитие'!U17=0,"не сформирован", "в стадии формирования")))</f>
        <v/>
      </c>
      <c r="CV15" s="173" t="e">
        <f>IF('Познавательное развитие'!#REF!="","",IF('Познавательное развитие'!#REF!=2,"сформирован",IF('Познавательное развитие'!#REF!=0,"не сформирован", "в стадии формирования")))</f>
        <v>#REF!</v>
      </c>
      <c r="CW15" s="173" t="str">
        <f>IF('Познавательное развитие'!Y17="","",IF('Познавательное развитие'!Y17=2,"сформирован",IF('Познавательное развитие'!Y17=0,"не сформирован", "в стадии формирования")))</f>
        <v/>
      </c>
      <c r="CX15" s="173" t="str">
        <f>IF('Познавательное развитие'!Z17="","",IF('Познавательное развитие'!Z17=2,"сформирован",IF('Познавательное развитие'!Z17=0,"не сформирован", "в стадии формирования")))</f>
        <v/>
      </c>
      <c r="CY15" s="173" t="str">
        <f>IF('Познавательное развитие'!AA17="","",IF('Познавательное развитие'!AA17=2,"сформирован",IF('Познавательное развитие'!AA17=0,"не сформирован", "в стадии формирования")))</f>
        <v/>
      </c>
      <c r="CZ15" s="173" t="str">
        <f>IF('Познавательное развитие'!AB17="","",IF('Познавательное развитие'!AB17=2,"сформирован",IF('Познавательное развитие'!AB17=0,"не сформирован", "в стадии формирования")))</f>
        <v/>
      </c>
      <c r="DA15" s="173" t="str">
        <f>IF('Познавательное развитие'!AC17="","",IF('Познавательное развитие'!AC17=2,"сформирован",IF('Познавательное развитие'!AC17=0,"не сформирован", "в стадии формирования")))</f>
        <v/>
      </c>
      <c r="DB15" s="173" t="str">
        <f>IF('Познавательное развитие'!AD17="","",IF('Познавательное развитие'!AD17=2,"сформирован",IF('Познавательное развитие'!AD17=0,"не сформирован", "в стадии формирования")))</f>
        <v/>
      </c>
      <c r="DC15" s="173" t="str">
        <f>IF('Познавательное развитие'!AE17="","",IF('Познавательное развитие'!AE17=2,"сформирован",IF('Познавательное развитие'!AE17=0,"не сформирован", "в стадии формирования")))</f>
        <v/>
      </c>
      <c r="DD15" s="173" t="str">
        <f>IF('Речевое развитие'!J16="","",IF('Речевое развитие'!J16=2,"сформирован",IF('Речевое развитие'!J16=0,"не сформирован", "в стадии формирования")))</f>
        <v/>
      </c>
      <c r="DE15" s="173" t="str">
        <f>IF('Речевое развитие'!K16="","",IF('Речевое развитие'!K16=2,"сформирован",IF('Речевое развитие'!K16=0,"не сформирован", "в стадии формирования")))</f>
        <v/>
      </c>
      <c r="DF15" s="173" t="str">
        <f>IF('Речевое развитие'!L16="","",IF('Речевое развитие'!L16=2,"сформирован",IF('Речевое развитие'!L16=0,"не сформирован", "в стадии формирования")))</f>
        <v/>
      </c>
      <c r="DG15" s="175"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3" t="str">
        <f>'целевые ориентиры'!CZ16</f>
        <v/>
      </c>
    </row>
    <row r="16" spans="1:150" s="119" customFormat="1">
      <c r="A16" s="96">
        <f>список!A15</f>
        <v>14</v>
      </c>
      <c r="B16" s="163" t="str">
        <f>IF(список!B15="","",список!B15)</f>
        <v/>
      </c>
      <c r="C16" s="97" t="str">
        <f>IF(список!C15="","",список!C15)</f>
        <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3" t="str">
        <f>'целевые ориентиры'!Q17</f>
        <v/>
      </c>
      <c r="T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3"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3"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3"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3"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3" t="str">
        <f>IF('Познавательное развитие'!T18="","",IF('Познавательное развитие'!T18=2,"сформирован",IF('Познавательное развитие'!T18=0,"не сформирован", "в стадии формирования")))</f>
        <v/>
      </c>
      <c r="AC16" s="173" t="str">
        <f>IF('Речевое развитие'!G17="","",IF('Речевое развитие'!G17=2,"сформирован",IF('Речевое развитие'!G17=0,"не сформирован", "в стадии формирования")))</f>
        <v/>
      </c>
      <c r="AD16" s="173"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3" t="str">
        <f>'целевые ориентиры'!AB17</f>
        <v/>
      </c>
      <c r="AF16" s="173"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3" t="str">
        <f>IF('Познавательное развитие'!P18="","",IF('Познавательное развитие'!P18=2,"сформирован",IF('Познавательное развитие'!P18=0,"не сформирован", "в стадии формирования")))</f>
        <v/>
      </c>
      <c r="AH16" s="173" t="str">
        <f>IF('Речевое развитие'!F17="","",IF('Речевое развитие'!F17=2,"сформирован",IF('Речевое развитие'!GG17=0,"не сформирован", "в стадии формирования")))</f>
        <v/>
      </c>
      <c r="AI16" s="173" t="str">
        <f>IF('Речевое развитие'!G17="","",IF('Речевое развитие'!G17=2,"сформирован",IF('Речевое развитие'!GH17=0,"не сформирован", "в стадии формирования")))</f>
        <v/>
      </c>
      <c r="AJ16" s="173" t="str">
        <f>IF('Речевое развитие'!M17="","",IF('Речевое развитие'!M17=2,"сформирован",IF('Речевое развитие'!M17=0,"не сформирован", "в стадии формирования")))</f>
        <v/>
      </c>
      <c r="AK16" s="173" t="str">
        <f>IF('Речевое развитие'!N17="","",IF('Речевое развитие'!N17=2,"сформирован",IF('Речевое развитие'!N17=0,"не сформирован", "в стадии формирования")))</f>
        <v/>
      </c>
      <c r="AL16" s="173"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3"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3"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3" t="str">
        <f>'целевые ориентиры'!AM17</f>
        <v/>
      </c>
      <c r="AR16" s="173" t="str">
        <f>'Речевое развитие'!I17</f>
        <v/>
      </c>
      <c r="AS16" s="173" t="str">
        <f>IF('Речевое развитие'!D17="","",IF('Речевое развитие'!D17=2,"сформирован",IF('Речевое развитие'!D17=0,"не сформирован", "в стадии формирования")))</f>
        <v/>
      </c>
      <c r="AT16" s="173" t="e">
        <f>IF('Речевое развитие'!#REF!="","",IF('Речевое развитие'!#REF!=2,"сформирован",IF('Речевое развитие'!#REF!=0,"не сформирован", "в стадии формирования")))</f>
        <v>#REF!</v>
      </c>
      <c r="AU16" s="173" t="str">
        <f>IF('Речевое развитие'!E17="","",IF('Речевое развитие'!E17=2,"сформирован",IF('Речевое развитие'!E17=0,"не сформирован", "в стадии формирования")))</f>
        <v/>
      </c>
      <c r="AV16" s="173" t="str">
        <f>IF('Речевое развитие'!F17="","",IF('Речевое развитие'!F17=2,"сформирован",IF('Речевое развитие'!F17=0,"не сформирован", "в стадии формирования")))</f>
        <v/>
      </c>
      <c r="AW16" s="173" t="str">
        <f>IF('Речевое развитие'!G17="","",IF('Речевое развитие'!G17=2,"сформирован",IF('Речевое развитие'!G17=0,"не сформирован", "в стадии формирования")))</f>
        <v/>
      </c>
      <c r="AX16" s="173"/>
      <c r="AY16" s="173" t="str">
        <f>IF('Речевое развитие'!M17="","",IF('Речевое развитие'!M17=2,"сформирован",IF('Речевое развитие'!M17=0,"не сформирован", "в стадии формирования")))</f>
        <v/>
      </c>
      <c r="AZ16" s="173"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3" t="str">
        <f>'целевые ориентиры'!AV17</f>
        <v/>
      </c>
      <c r="BB16" s="173"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3"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5"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3" t="str">
        <f>IF('Физическое развитие'!D17="","",IF('Физическое развитие'!D17=2,"сформирован",IF('Физическое развитие'!D17=0,"не сформирован", "в стадии формирования")))</f>
        <v/>
      </c>
      <c r="BF16" s="173" t="str">
        <f>IF('Физическое развитие'!E17="","",IF('Физическое развитие'!E17=2,"сформирован",IF('Физическое развитие'!E17=0,"не сформирован", "в стадии формирования")))</f>
        <v/>
      </c>
      <c r="BG16" s="173" t="str">
        <f>IF('Физическое развитие'!F17="","",IF('Физическое развитие'!F17=2,"сформирован",IF('Физическое развитие'!F17=0,"не сформирован", "в стадии формирования")))</f>
        <v/>
      </c>
      <c r="BH16" s="173" t="str">
        <f>IF('Физическое развитие'!G17="","",IF('Физическое развитие'!G17=2,"сформирован",IF('Физическое развитие'!G17=0,"не сформирован", "в стадии формирования")))</f>
        <v/>
      </c>
      <c r="BI16" s="173" t="str">
        <f>IF('Физическое развитие'!H17="","",IF('Физическое развитие'!H17=2,"сформирован",IF('Физическое развитие'!H17=0,"не сформирован", "в стадии формирования")))</f>
        <v/>
      </c>
      <c r="BJ16" s="173" t="e">
        <f>IF('Физическое развитие'!#REF!="","",IF('Физическое развитие'!#REF!=2,"сформирован",IF('Физическое развитие'!#REF!=0,"не сформирован", "в стадии формирования")))</f>
        <v>#REF!</v>
      </c>
      <c r="BK16" s="173" t="str">
        <f>IF('Физическое развитие'!I17="","",IF('Физическое развитие'!I17=2,"сформирован",IF('Физическое развитие'!I17=0,"не сформирован", "в стадии формирования")))</f>
        <v/>
      </c>
      <c r="BL16" s="173" t="str">
        <f>IF('Физическое развитие'!J17="","",IF('Физическое развитие'!J17=2,"сформирован",IF('Физическое развитие'!J17=0,"не сформирован", "в стадии формирования")))</f>
        <v/>
      </c>
      <c r="BM16" s="173" t="str">
        <f>IF('Физическое развитие'!K17="","",IF('Физическое развитие'!K17=2,"сформирован",IF('Физическое развитие'!K17=0,"не сформирован", "в стадии формирования")))</f>
        <v/>
      </c>
      <c r="BN16" s="173" t="str">
        <f>IF('Физическое развитие'!M17="","",IF('Физическое развитие'!M17=2,"сформирован",IF('Физическое развитие'!M17=0,"не сформирован", "в стадии формирования")))</f>
        <v/>
      </c>
      <c r="BO16" s="17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3" t="str">
        <f>'целевые ориентиры'!BJ17</f>
        <v/>
      </c>
      <c r="BQ16" s="173"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3"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3"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3"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3"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3"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3" t="str">
        <f>IF('Физическое развитие'!L17="","",IF('Физическое развитие'!L17=2,"сформирован",IF('Физическое развитие'!L17=0,"не сформирован", "в стадии формирования")))</f>
        <v/>
      </c>
      <c r="CA16" s="173" t="str">
        <f>IF('Физическое развитие'!P17="","",IF('Физическое развитие'!P17=2,"сформирован",IF('Физическое развитие'!P17=0,"не сформирован", "в стадии формирования")))</f>
        <v/>
      </c>
      <c r="CB16" s="173" t="e">
        <f>IF('Физическое развитие'!#REF!="","",IF('Физическое развитие'!#REF!=2,"сформирован",IF('Физическое развитие'!#REF!=0,"не сформирован", "в стадии формирования")))</f>
        <v>#REF!</v>
      </c>
      <c r="CC16" s="173" t="str">
        <f>IF('Физическое развитие'!Q17="","",IF('Физическое развитие'!Q17=2,"сформирован",IF('Физическое развитие'!Q17=0,"не сформирован", "в стадии формирования")))</f>
        <v/>
      </c>
      <c r="CD16" s="173" t="str">
        <f>IF('Физическое развитие'!R17="","",IF('Физическое развитие'!R17=2,"сформирован",IF('Физическое развитие'!R17=0,"не сформирован", "в стадии формирования")))</f>
        <v/>
      </c>
      <c r="CE16" s="173"/>
      <c r="CF16" s="173" t="str">
        <f>'целевые ориентиры'!BX17</f>
        <v/>
      </c>
      <c r="CG16" s="173"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3"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3"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3"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3"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3"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3"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3" t="str">
        <f>IF('Познавательное развитие'!D18="","",IF('Познавательное развитие'!D18=2,"сформирован",IF('Познавательное развитие'!D18=0,"не сформирован", "в стадии формирования")))</f>
        <v/>
      </c>
      <c r="CP16" s="173" t="str">
        <f>IF('Познавательное развитие'!E18="","",IF('Познавательное развитие'!E18=2,"сформирован",IF('Познавательное развитие'!E18=0,"не сформирован", "в стадии формирования")))</f>
        <v/>
      </c>
      <c r="CQ16" s="173" t="str">
        <f>IF('Познавательное развитие'!F18="","",IF('Познавательное развитие'!F18=2,"сформирован",IF('Познавательное развитие'!F18=0,"не сформирован", "в стадии формирования")))</f>
        <v/>
      </c>
      <c r="CR16" s="173" t="str">
        <f>IF('Познавательное развитие'!I18="","",IF('Познавательное развитие'!I18=2,"сформирован",IF('Познавательное развитие'!I18=0,"не сформирован", "в стадии формирования")))</f>
        <v/>
      </c>
      <c r="CS16" s="173" t="str">
        <f>IF('Познавательное развитие'!K18="","",IF('Познавательное развитие'!K18=2,"сформирован",IF('Познавательное развитие'!K18=0,"не сформирован", "в стадии формирования")))</f>
        <v/>
      </c>
      <c r="CT16" s="173" t="str">
        <f>IF('Познавательное развитие'!S18="","",IF('Познавательное развитие'!S18=2,"сформирован",IF('Познавательное развитие'!S18=0,"не сформирован", "в стадии формирования")))</f>
        <v/>
      </c>
      <c r="CU16" s="173" t="str">
        <f>IF('Познавательное развитие'!U18="","",IF('Познавательное развитие'!U18=2,"сформирован",IF('Познавательное развитие'!U18=0,"не сформирован", "в стадии формирования")))</f>
        <v/>
      </c>
      <c r="CV16" s="173" t="e">
        <f>IF('Познавательное развитие'!#REF!="","",IF('Познавательное развитие'!#REF!=2,"сформирован",IF('Познавательное развитие'!#REF!=0,"не сформирован", "в стадии формирования")))</f>
        <v>#REF!</v>
      </c>
      <c r="CW16" s="173" t="str">
        <f>IF('Познавательное развитие'!Y18="","",IF('Познавательное развитие'!Y18=2,"сформирован",IF('Познавательное развитие'!Y18=0,"не сформирован", "в стадии формирования")))</f>
        <v/>
      </c>
      <c r="CX16" s="173" t="str">
        <f>IF('Познавательное развитие'!Z18="","",IF('Познавательное развитие'!Z18=2,"сформирован",IF('Познавательное развитие'!Z18=0,"не сформирован", "в стадии формирования")))</f>
        <v/>
      </c>
      <c r="CY16" s="173" t="str">
        <f>IF('Познавательное развитие'!AA18="","",IF('Познавательное развитие'!AA18=2,"сформирован",IF('Познавательное развитие'!AA18=0,"не сформирован", "в стадии формирования")))</f>
        <v/>
      </c>
      <c r="CZ16" s="173" t="str">
        <f>IF('Познавательное развитие'!AB18="","",IF('Познавательное развитие'!AB18=2,"сформирован",IF('Познавательное развитие'!AB18=0,"не сформирован", "в стадии формирования")))</f>
        <v/>
      </c>
      <c r="DA16" s="173" t="str">
        <f>IF('Познавательное развитие'!AC18="","",IF('Познавательное развитие'!AC18=2,"сформирован",IF('Познавательное развитие'!AC18=0,"не сформирован", "в стадии формирования")))</f>
        <v/>
      </c>
      <c r="DB16" s="173" t="str">
        <f>IF('Познавательное развитие'!AD18="","",IF('Познавательное развитие'!AD18=2,"сформирован",IF('Познавательное развитие'!AD18=0,"не сформирован", "в стадии формирования")))</f>
        <v/>
      </c>
      <c r="DC16" s="173" t="str">
        <f>IF('Познавательное развитие'!AE18="","",IF('Познавательное развитие'!AE18=2,"сформирован",IF('Познавательное развитие'!AE18=0,"не сформирован", "в стадии формирования")))</f>
        <v/>
      </c>
      <c r="DD16" s="173" t="str">
        <f>IF('Речевое развитие'!J17="","",IF('Речевое развитие'!J17=2,"сформирован",IF('Речевое развитие'!J17=0,"не сформирован", "в стадии формирования")))</f>
        <v/>
      </c>
      <c r="DE16" s="173" t="str">
        <f>IF('Речевое развитие'!K17="","",IF('Речевое развитие'!K17=2,"сформирован",IF('Речевое развитие'!K17=0,"не сформирован", "в стадии формирования")))</f>
        <v/>
      </c>
      <c r="DF16" s="173" t="str">
        <f>IF('Речевое развитие'!L17="","",IF('Речевое развитие'!L17=2,"сформирован",IF('Речевое развитие'!L17=0,"не сформирован", "в стадии формирования")))</f>
        <v/>
      </c>
      <c r="DG16" s="175"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3"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19" customFormat="1">
      <c r="A17" s="96">
        <f>список!A16</f>
        <v>15</v>
      </c>
      <c r="B17" s="163" t="str">
        <f>IF(список!B16="","",список!B16)</f>
        <v/>
      </c>
      <c r="C17" s="97" t="str">
        <f>IF(список!C16="","",список!C16)</f>
        <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3" t="str">
        <f>'целевые ориентиры'!Q18</f>
        <v/>
      </c>
      <c r="T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3"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3"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3"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3"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3" t="str">
        <f>IF('Познавательное развитие'!T19="","",IF('Познавательное развитие'!T19=2,"сформирован",IF('Познавательное развитие'!T19=0,"не сформирован", "в стадии формирования")))</f>
        <v/>
      </c>
      <c r="AC17" s="173" t="str">
        <f>IF('Речевое развитие'!G18="","",IF('Речевое развитие'!G18=2,"сформирован",IF('Речевое развитие'!G18=0,"не сформирован", "в стадии формирования")))</f>
        <v/>
      </c>
      <c r="AD17" s="173"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3" t="str">
        <f>'целевые ориентиры'!AB18</f>
        <v/>
      </c>
      <c r="AF17" s="173"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3" t="str">
        <f>IF('Познавательное развитие'!P19="","",IF('Познавательное развитие'!P19=2,"сформирован",IF('Познавательное развитие'!P19=0,"не сформирован", "в стадии формирования")))</f>
        <v/>
      </c>
      <c r="AH17" s="173" t="str">
        <f>IF('Речевое развитие'!F18="","",IF('Речевое развитие'!F18=2,"сформирован",IF('Речевое развитие'!GG18=0,"не сформирован", "в стадии формирования")))</f>
        <v/>
      </c>
      <c r="AI17" s="173" t="str">
        <f>IF('Речевое развитие'!G18="","",IF('Речевое развитие'!G18=2,"сформирован",IF('Речевое развитие'!GH18=0,"не сформирован", "в стадии формирования")))</f>
        <v/>
      </c>
      <c r="AJ17" s="173" t="str">
        <f>IF('Речевое развитие'!M18="","",IF('Речевое развитие'!M18=2,"сформирован",IF('Речевое развитие'!M18=0,"не сформирован", "в стадии формирования")))</f>
        <v/>
      </c>
      <c r="AK17" s="173" t="str">
        <f>IF('Речевое развитие'!N18="","",IF('Речевое развитие'!N18=2,"сформирован",IF('Речевое развитие'!N18=0,"не сформирован", "в стадии формирования")))</f>
        <v/>
      </c>
      <c r="AL17" s="173"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3"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3"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3" t="str">
        <f>'целевые ориентиры'!AM18</f>
        <v/>
      </c>
      <c r="AR17" s="173" t="str">
        <f>'Речевое развитие'!I18</f>
        <v/>
      </c>
      <c r="AS17" s="173" t="str">
        <f>IF('Речевое развитие'!D18="","",IF('Речевое развитие'!D18=2,"сформирован",IF('Речевое развитие'!D18=0,"не сформирован", "в стадии формирования")))</f>
        <v/>
      </c>
      <c r="AT17" s="173" t="e">
        <f>IF('Речевое развитие'!#REF!="","",IF('Речевое развитие'!#REF!=2,"сформирован",IF('Речевое развитие'!#REF!=0,"не сформирован", "в стадии формирования")))</f>
        <v>#REF!</v>
      </c>
      <c r="AU17" s="173" t="str">
        <f>IF('Речевое развитие'!E18="","",IF('Речевое развитие'!E18=2,"сформирован",IF('Речевое развитие'!E18=0,"не сформирован", "в стадии формирования")))</f>
        <v/>
      </c>
      <c r="AV17" s="173" t="str">
        <f>IF('Речевое развитие'!F18="","",IF('Речевое развитие'!F18=2,"сформирован",IF('Речевое развитие'!F18=0,"не сформирован", "в стадии формирования")))</f>
        <v/>
      </c>
      <c r="AW17" s="173" t="str">
        <f>IF('Речевое развитие'!G18="","",IF('Речевое развитие'!G18=2,"сформирован",IF('Речевое развитие'!G18=0,"не сформирован", "в стадии формирования")))</f>
        <v/>
      </c>
      <c r="AX17" s="173"/>
      <c r="AY17" s="173" t="str">
        <f>IF('Речевое развитие'!M18="","",IF('Речевое развитие'!M18=2,"сформирован",IF('Речевое развитие'!M18=0,"не сформирован", "в стадии формирования")))</f>
        <v/>
      </c>
      <c r="AZ17" s="173"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3" t="str">
        <f>'целевые ориентиры'!AV18</f>
        <v/>
      </c>
      <c r="BB17" s="173"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3"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5"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3" t="str">
        <f>IF('Физическое развитие'!D18="","",IF('Физическое развитие'!D18=2,"сформирован",IF('Физическое развитие'!D18=0,"не сформирован", "в стадии формирования")))</f>
        <v/>
      </c>
      <c r="BF17" s="173" t="str">
        <f>IF('Физическое развитие'!E18="","",IF('Физическое развитие'!E18=2,"сформирован",IF('Физическое развитие'!E18=0,"не сформирован", "в стадии формирования")))</f>
        <v/>
      </c>
      <c r="BG17" s="173" t="str">
        <f>IF('Физическое развитие'!F18="","",IF('Физическое развитие'!F18=2,"сформирован",IF('Физическое развитие'!F18=0,"не сформирован", "в стадии формирования")))</f>
        <v/>
      </c>
      <c r="BH17" s="173" t="str">
        <f>IF('Физическое развитие'!G18="","",IF('Физическое развитие'!G18=2,"сформирован",IF('Физическое развитие'!G18=0,"не сформирован", "в стадии формирования")))</f>
        <v/>
      </c>
      <c r="BI17" s="173" t="str">
        <f>IF('Физическое развитие'!H18="","",IF('Физическое развитие'!H18=2,"сформирован",IF('Физическое развитие'!H18=0,"не сформирован", "в стадии формирования")))</f>
        <v/>
      </c>
      <c r="BJ17" s="173" t="e">
        <f>IF('Физическое развитие'!#REF!="","",IF('Физическое развитие'!#REF!=2,"сформирован",IF('Физическое развитие'!#REF!=0,"не сформирован", "в стадии формирования")))</f>
        <v>#REF!</v>
      </c>
      <c r="BK17" s="173" t="str">
        <f>IF('Физическое развитие'!I18="","",IF('Физическое развитие'!I18=2,"сформирован",IF('Физическое развитие'!I18=0,"не сформирован", "в стадии формирования")))</f>
        <v/>
      </c>
      <c r="BL17" s="173" t="str">
        <f>IF('Физическое развитие'!J18="","",IF('Физическое развитие'!J18=2,"сформирован",IF('Физическое развитие'!J18=0,"не сформирован", "в стадии формирования")))</f>
        <v/>
      </c>
      <c r="BM17" s="173" t="str">
        <f>IF('Физическое развитие'!K18="","",IF('Физическое развитие'!K18=2,"сформирован",IF('Физическое развитие'!K18=0,"не сформирован", "в стадии формирования")))</f>
        <v/>
      </c>
      <c r="BN17" s="173" t="str">
        <f>IF('Физическое развитие'!M18="","",IF('Физическое развитие'!M18=2,"сформирован",IF('Физическое развитие'!M18=0,"не сформирован", "в стадии формирования")))</f>
        <v/>
      </c>
      <c r="BO17" s="17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3" t="str">
        <f>'целевые ориентиры'!BJ18</f>
        <v/>
      </c>
      <c r="BQ17" s="173"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3"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3"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3"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3"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3"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3" t="str">
        <f>IF('Физическое развитие'!L18="","",IF('Физическое развитие'!L18=2,"сформирован",IF('Физическое развитие'!L18=0,"не сформирован", "в стадии формирования")))</f>
        <v/>
      </c>
      <c r="CA17" s="173" t="str">
        <f>IF('Физическое развитие'!P18="","",IF('Физическое развитие'!P18=2,"сформирован",IF('Физическое развитие'!P18=0,"не сформирован", "в стадии формирования")))</f>
        <v/>
      </c>
      <c r="CB17" s="173" t="e">
        <f>IF('Физическое развитие'!#REF!="","",IF('Физическое развитие'!#REF!=2,"сформирован",IF('Физическое развитие'!#REF!=0,"не сформирован", "в стадии формирования")))</f>
        <v>#REF!</v>
      </c>
      <c r="CC17" s="173" t="str">
        <f>IF('Физическое развитие'!Q18="","",IF('Физическое развитие'!Q18=2,"сформирован",IF('Физическое развитие'!Q18=0,"не сформирован", "в стадии формирования")))</f>
        <v/>
      </c>
      <c r="CD17" s="173" t="str">
        <f>IF('Физическое развитие'!R18="","",IF('Физическое развитие'!R18=2,"сформирован",IF('Физическое развитие'!R18=0,"не сформирован", "в стадии формирования")))</f>
        <v/>
      </c>
      <c r="CE17" s="173"/>
      <c r="CF17" s="173" t="str">
        <f>'целевые ориентиры'!BX18</f>
        <v/>
      </c>
      <c r="CG17" s="173"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3"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3"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3"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3"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3"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3"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3" t="str">
        <f>IF('Познавательное развитие'!D19="","",IF('Познавательное развитие'!D19=2,"сформирован",IF('Познавательное развитие'!D19=0,"не сформирован", "в стадии формирования")))</f>
        <v/>
      </c>
      <c r="CP17" s="173" t="str">
        <f>IF('Познавательное развитие'!E19="","",IF('Познавательное развитие'!E19=2,"сформирован",IF('Познавательное развитие'!E19=0,"не сформирован", "в стадии формирования")))</f>
        <v/>
      </c>
      <c r="CQ17" s="173" t="str">
        <f>IF('Познавательное развитие'!F19="","",IF('Познавательное развитие'!F19=2,"сформирован",IF('Познавательное развитие'!F19=0,"не сформирован", "в стадии формирования")))</f>
        <v/>
      </c>
      <c r="CR17" s="173" t="str">
        <f>IF('Познавательное развитие'!I19="","",IF('Познавательное развитие'!I19=2,"сформирован",IF('Познавательное развитие'!I19=0,"не сформирован", "в стадии формирования")))</f>
        <v/>
      </c>
      <c r="CS17" s="173" t="str">
        <f>IF('Познавательное развитие'!K19="","",IF('Познавательное развитие'!K19=2,"сформирован",IF('Познавательное развитие'!K19=0,"не сформирован", "в стадии формирования")))</f>
        <v/>
      </c>
      <c r="CT17" s="173" t="str">
        <f>IF('Познавательное развитие'!S19="","",IF('Познавательное развитие'!S19=2,"сформирован",IF('Познавательное развитие'!S19=0,"не сформирован", "в стадии формирования")))</f>
        <v/>
      </c>
      <c r="CU17" s="173" t="str">
        <f>IF('Познавательное развитие'!U19="","",IF('Познавательное развитие'!U19=2,"сформирован",IF('Познавательное развитие'!U19=0,"не сформирован", "в стадии формирования")))</f>
        <v/>
      </c>
      <c r="CV17" s="173" t="e">
        <f>IF('Познавательное развитие'!#REF!="","",IF('Познавательное развитие'!#REF!=2,"сформирован",IF('Познавательное развитие'!#REF!=0,"не сформирован", "в стадии формирования")))</f>
        <v>#REF!</v>
      </c>
      <c r="CW17" s="173" t="str">
        <f>IF('Познавательное развитие'!Y19="","",IF('Познавательное развитие'!Y19=2,"сформирован",IF('Познавательное развитие'!Y19=0,"не сформирован", "в стадии формирования")))</f>
        <v/>
      </c>
      <c r="CX17" s="173" t="str">
        <f>IF('Познавательное развитие'!Z19="","",IF('Познавательное развитие'!Z19=2,"сформирован",IF('Познавательное развитие'!Z19=0,"не сформирован", "в стадии формирования")))</f>
        <v/>
      </c>
      <c r="CY17" s="173" t="str">
        <f>IF('Познавательное развитие'!AA19="","",IF('Познавательное развитие'!AA19=2,"сформирован",IF('Познавательное развитие'!AA19=0,"не сформирован", "в стадии формирования")))</f>
        <v/>
      </c>
      <c r="CZ17" s="173" t="str">
        <f>IF('Познавательное развитие'!AB19="","",IF('Познавательное развитие'!AB19=2,"сформирован",IF('Познавательное развитие'!AB19=0,"не сформирован", "в стадии формирования")))</f>
        <v/>
      </c>
      <c r="DA17" s="173" t="str">
        <f>IF('Познавательное развитие'!AC19="","",IF('Познавательное развитие'!AC19=2,"сформирован",IF('Познавательное развитие'!AC19=0,"не сформирован", "в стадии формирования")))</f>
        <v/>
      </c>
      <c r="DB17" s="173" t="str">
        <f>IF('Познавательное развитие'!AD19="","",IF('Познавательное развитие'!AD19=2,"сформирован",IF('Познавательное развитие'!AD19=0,"не сформирован", "в стадии формирования")))</f>
        <v/>
      </c>
      <c r="DC17" s="173" t="str">
        <f>IF('Познавательное развитие'!AE19="","",IF('Познавательное развитие'!AE19=2,"сформирован",IF('Познавательное развитие'!AE19=0,"не сформирован", "в стадии формирования")))</f>
        <v/>
      </c>
      <c r="DD17" s="173" t="str">
        <f>IF('Речевое развитие'!J18="","",IF('Речевое развитие'!J18=2,"сформирован",IF('Речевое развитие'!J18=0,"не сформирован", "в стадии формирования")))</f>
        <v/>
      </c>
      <c r="DE17" s="173" t="str">
        <f>IF('Речевое развитие'!K18="","",IF('Речевое развитие'!K18=2,"сформирован",IF('Речевое развитие'!K18=0,"не сформирован", "в стадии формирования")))</f>
        <v/>
      </c>
      <c r="DF17" s="173" t="str">
        <f>IF('Речевое развитие'!L18="","",IF('Речевое развитие'!L18=2,"сформирован",IF('Речевое развитие'!L18=0,"не сформирован", "в стадии формирования")))</f>
        <v/>
      </c>
      <c r="DG17" s="175"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3"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19" customFormat="1">
      <c r="A18" s="96">
        <f>список!A17</f>
        <v>16</v>
      </c>
      <c r="B18" s="163" t="str">
        <f>IF(список!B17="","",список!B17)</f>
        <v/>
      </c>
      <c r="C18" s="97" t="str">
        <f>IF(список!C17="","",список!C17)</f>
        <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3" t="str">
        <f>'целевые ориентиры'!Q19</f>
        <v/>
      </c>
      <c r="T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3"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3"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3"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3"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3" t="str">
        <f>IF('Познавательное развитие'!T20="","",IF('Познавательное развитие'!T20=2,"сформирован",IF('Познавательное развитие'!T20=0,"не сформирован", "в стадии формирования")))</f>
        <v/>
      </c>
      <c r="AC18" s="173" t="str">
        <f>IF('Речевое развитие'!G19="","",IF('Речевое развитие'!G19=2,"сформирован",IF('Речевое развитие'!G19=0,"не сформирован", "в стадии формирования")))</f>
        <v/>
      </c>
      <c r="AD18" s="173"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3" t="str">
        <f>'целевые ориентиры'!AB19</f>
        <v/>
      </c>
      <c r="AF18" s="173"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3" t="str">
        <f>IF('Познавательное развитие'!P20="","",IF('Познавательное развитие'!P20=2,"сформирован",IF('Познавательное развитие'!P20=0,"не сформирован", "в стадии формирования")))</f>
        <v/>
      </c>
      <c r="AH18" s="173" t="str">
        <f>IF('Речевое развитие'!F19="","",IF('Речевое развитие'!F19=2,"сформирован",IF('Речевое развитие'!GG19=0,"не сформирован", "в стадии формирования")))</f>
        <v/>
      </c>
      <c r="AI18" s="173" t="str">
        <f>IF('Речевое развитие'!G19="","",IF('Речевое развитие'!G19=2,"сформирован",IF('Речевое развитие'!GH19=0,"не сформирован", "в стадии формирования")))</f>
        <v/>
      </c>
      <c r="AJ18" s="173" t="str">
        <f>IF('Речевое развитие'!M19="","",IF('Речевое развитие'!M19=2,"сформирован",IF('Речевое развитие'!M19=0,"не сформирован", "в стадии формирования")))</f>
        <v/>
      </c>
      <c r="AK18" s="173" t="str">
        <f>IF('Речевое развитие'!N19="","",IF('Речевое развитие'!N19=2,"сформирован",IF('Речевое развитие'!N19=0,"не сформирован", "в стадии формирования")))</f>
        <v/>
      </c>
      <c r="AL18" s="173"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3"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3"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3" t="str">
        <f>'целевые ориентиры'!AM19</f>
        <v/>
      </c>
      <c r="AR18" s="173" t="str">
        <f>'Речевое развитие'!I19</f>
        <v/>
      </c>
      <c r="AS18" s="173" t="str">
        <f>IF('Речевое развитие'!D19="","",IF('Речевое развитие'!D19=2,"сформирован",IF('Речевое развитие'!D19=0,"не сформирован", "в стадии формирования")))</f>
        <v/>
      </c>
      <c r="AT18" s="173" t="e">
        <f>IF('Речевое развитие'!#REF!="","",IF('Речевое развитие'!#REF!=2,"сформирован",IF('Речевое развитие'!#REF!=0,"не сформирован", "в стадии формирования")))</f>
        <v>#REF!</v>
      </c>
      <c r="AU18" s="173" t="str">
        <f>IF('Речевое развитие'!E19="","",IF('Речевое развитие'!E19=2,"сформирован",IF('Речевое развитие'!E19=0,"не сформирован", "в стадии формирования")))</f>
        <v/>
      </c>
      <c r="AV18" s="173" t="str">
        <f>IF('Речевое развитие'!F19="","",IF('Речевое развитие'!F19=2,"сформирован",IF('Речевое развитие'!F19=0,"не сформирован", "в стадии формирования")))</f>
        <v/>
      </c>
      <c r="AW18" s="173" t="str">
        <f>IF('Речевое развитие'!G19="","",IF('Речевое развитие'!G19=2,"сформирован",IF('Речевое развитие'!G19=0,"не сформирован", "в стадии формирования")))</f>
        <v/>
      </c>
      <c r="AX18" s="173"/>
      <c r="AY18" s="173" t="str">
        <f>IF('Речевое развитие'!M19="","",IF('Речевое развитие'!M19=2,"сформирован",IF('Речевое развитие'!M19=0,"не сформирован", "в стадии формирования")))</f>
        <v/>
      </c>
      <c r="AZ18" s="173"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3" t="str">
        <f>'целевые ориентиры'!AV19</f>
        <v/>
      </c>
      <c r="BB18" s="173"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3"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5"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3" t="str">
        <f>IF('Физическое развитие'!D19="","",IF('Физическое развитие'!D19=2,"сформирован",IF('Физическое развитие'!D19=0,"не сформирован", "в стадии формирования")))</f>
        <v/>
      </c>
      <c r="BF18" s="173" t="str">
        <f>IF('Физическое развитие'!E19="","",IF('Физическое развитие'!E19=2,"сформирован",IF('Физическое развитие'!E19=0,"не сформирован", "в стадии формирования")))</f>
        <v/>
      </c>
      <c r="BG18" s="173" t="str">
        <f>IF('Физическое развитие'!F19="","",IF('Физическое развитие'!F19=2,"сформирован",IF('Физическое развитие'!F19=0,"не сформирован", "в стадии формирования")))</f>
        <v/>
      </c>
      <c r="BH18" s="173" t="str">
        <f>IF('Физическое развитие'!G19="","",IF('Физическое развитие'!G19=2,"сформирован",IF('Физическое развитие'!G19=0,"не сформирован", "в стадии формирования")))</f>
        <v/>
      </c>
      <c r="BI18" s="173" t="str">
        <f>IF('Физическое развитие'!H19="","",IF('Физическое развитие'!H19=2,"сформирован",IF('Физическое развитие'!H19=0,"не сформирован", "в стадии формирования")))</f>
        <v/>
      </c>
      <c r="BJ18" s="173" t="e">
        <f>IF('Физическое развитие'!#REF!="","",IF('Физическое развитие'!#REF!=2,"сформирован",IF('Физическое развитие'!#REF!=0,"не сформирован", "в стадии формирования")))</f>
        <v>#REF!</v>
      </c>
      <c r="BK18" s="173" t="str">
        <f>IF('Физическое развитие'!I19="","",IF('Физическое развитие'!I19=2,"сформирован",IF('Физическое развитие'!I19=0,"не сформирован", "в стадии формирования")))</f>
        <v/>
      </c>
      <c r="BL18" s="173" t="str">
        <f>IF('Физическое развитие'!J19="","",IF('Физическое развитие'!J19=2,"сформирован",IF('Физическое развитие'!J19=0,"не сформирован", "в стадии формирования")))</f>
        <v/>
      </c>
      <c r="BM18" s="173" t="str">
        <f>IF('Физическое развитие'!K19="","",IF('Физическое развитие'!K19=2,"сформирован",IF('Физическое развитие'!K19=0,"не сформирован", "в стадии формирования")))</f>
        <v/>
      </c>
      <c r="BN18" s="173" t="str">
        <f>IF('Физическое развитие'!M19="","",IF('Физическое развитие'!M19=2,"сформирован",IF('Физическое развитие'!M19=0,"не сформирован", "в стадии формирования")))</f>
        <v/>
      </c>
      <c r="BO18" s="17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3" t="str">
        <f>'целевые ориентиры'!BJ19</f>
        <v/>
      </c>
      <c r="BQ18" s="173"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3"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3"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3"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3"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3"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3" t="str">
        <f>IF('Физическое развитие'!L19="","",IF('Физическое развитие'!L19=2,"сформирован",IF('Физическое развитие'!L19=0,"не сформирован", "в стадии формирования")))</f>
        <v/>
      </c>
      <c r="CA18" s="173" t="str">
        <f>IF('Физическое развитие'!P19="","",IF('Физическое развитие'!P19=2,"сформирован",IF('Физическое развитие'!P19=0,"не сформирован", "в стадии формирования")))</f>
        <v/>
      </c>
      <c r="CB18" s="173" t="e">
        <f>IF('Физическое развитие'!#REF!="","",IF('Физическое развитие'!#REF!=2,"сформирован",IF('Физическое развитие'!#REF!=0,"не сформирован", "в стадии формирования")))</f>
        <v>#REF!</v>
      </c>
      <c r="CC18" s="173" t="str">
        <f>IF('Физическое развитие'!Q19="","",IF('Физическое развитие'!Q19=2,"сформирован",IF('Физическое развитие'!Q19=0,"не сформирован", "в стадии формирования")))</f>
        <v/>
      </c>
      <c r="CD18" s="173" t="str">
        <f>IF('Физическое развитие'!R19="","",IF('Физическое развитие'!R19=2,"сформирован",IF('Физическое развитие'!R19=0,"не сформирован", "в стадии формирования")))</f>
        <v/>
      </c>
      <c r="CE18" s="173"/>
      <c r="CF18" s="173" t="str">
        <f>'целевые ориентиры'!BX19</f>
        <v/>
      </c>
      <c r="CG18" s="173"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3"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3"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3"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3"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3"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3"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3" t="str">
        <f>IF('Познавательное развитие'!D20="","",IF('Познавательное развитие'!D20=2,"сформирован",IF('Познавательное развитие'!D20=0,"не сформирован", "в стадии формирования")))</f>
        <v/>
      </c>
      <c r="CP18" s="173" t="str">
        <f>IF('Познавательное развитие'!E20="","",IF('Познавательное развитие'!E20=2,"сформирован",IF('Познавательное развитие'!E20=0,"не сформирован", "в стадии формирования")))</f>
        <v/>
      </c>
      <c r="CQ18" s="173" t="str">
        <f>IF('Познавательное развитие'!F20="","",IF('Познавательное развитие'!F20=2,"сформирован",IF('Познавательное развитие'!F20=0,"не сформирован", "в стадии формирования")))</f>
        <v/>
      </c>
      <c r="CR18" s="173" t="str">
        <f>IF('Познавательное развитие'!I20="","",IF('Познавательное развитие'!I20=2,"сформирован",IF('Познавательное развитие'!I20=0,"не сформирован", "в стадии формирования")))</f>
        <v/>
      </c>
      <c r="CS18" s="173" t="str">
        <f>IF('Познавательное развитие'!K20="","",IF('Познавательное развитие'!K20=2,"сформирован",IF('Познавательное развитие'!K20=0,"не сформирован", "в стадии формирования")))</f>
        <v/>
      </c>
      <c r="CT18" s="173" t="str">
        <f>IF('Познавательное развитие'!S20="","",IF('Познавательное развитие'!S20=2,"сформирован",IF('Познавательное развитие'!S20=0,"не сформирован", "в стадии формирования")))</f>
        <v/>
      </c>
      <c r="CU18" s="173" t="str">
        <f>IF('Познавательное развитие'!U20="","",IF('Познавательное развитие'!U20=2,"сформирован",IF('Познавательное развитие'!U20=0,"не сформирован", "в стадии формирования")))</f>
        <v/>
      </c>
      <c r="CV18" s="173" t="e">
        <f>IF('Познавательное развитие'!#REF!="","",IF('Познавательное развитие'!#REF!=2,"сформирован",IF('Познавательное развитие'!#REF!=0,"не сформирован", "в стадии формирования")))</f>
        <v>#REF!</v>
      </c>
      <c r="CW18" s="173" t="str">
        <f>IF('Познавательное развитие'!Y20="","",IF('Познавательное развитие'!Y20=2,"сформирован",IF('Познавательное развитие'!Y20=0,"не сформирован", "в стадии формирования")))</f>
        <v/>
      </c>
      <c r="CX18" s="173" t="str">
        <f>IF('Познавательное развитие'!Z20="","",IF('Познавательное развитие'!Z20=2,"сформирован",IF('Познавательное развитие'!Z20=0,"не сформирован", "в стадии формирования")))</f>
        <v/>
      </c>
      <c r="CY18" s="173" t="str">
        <f>IF('Познавательное развитие'!AA20="","",IF('Познавательное развитие'!AA20=2,"сформирован",IF('Познавательное развитие'!AA20=0,"не сформирован", "в стадии формирования")))</f>
        <v/>
      </c>
      <c r="CZ18" s="173" t="str">
        <f>IF('Познавательное развитие'!AB20="","",IF('Познавательное развитие'!AB20=2,"сформирован",IF('Познавательное развитие'!AB20=0,"не сформирован", "в стадии формирования")))</f>
        <v/>
      </c>
      <c r="DA18" s="173" t="str">
        <f>IF('Познавательное развитие'!AC20="","",IF('Познавательное развитие'!AC20=2,"сформирован",IF('Познавательное развитие'!AC20=0,"не сформирован", "в стадии формирования")))</f>
        <v/>
      </c>
      <c r="DB18" s="173" t="str">
        <f>IF('Познавательное развитие'!AD20="","",IF('Познавательное развитие'!AD20=2,"сформирован",IF('Познавательное развитие'!AD20=0,"не сформирован", "в стадии формирования")))</f>
        <v/>
      </c>
      <c r="DC18" s="173" t="str">
        <f>IF('Познавательное развитие'!AE20="","",IF('Познавательное развитие'!AE20=2,"сформирован",IF('Познавательное развитие'!AE20=0,"не сформирован", "в стадии формирования")))</f>
        <v/>
      </c>
      <c r="DD18" s="173" t="str">
        <f>IF('Речевое развитие'!J19="","",IF('Речевое развитие'!J19=2,"сформирован",IF('Речевое развитие'!J19=0,"не сформирован", "в стадии формирования")))</f>
        <v/>
      </c>
      <c r="DE18" s="173" t="str">
        <f>IF('Речевое развитие'!K19="","",IF('Речевое развитие'!K19=2,"сформирован",IF('Речевое развитие'!K19=0,"не сформирован", "в стадии формирования")))</f>
        <v/>
      </c>
      <c r="DF18" s="173" t="str">
        <f>IF('Речевое развитие'!L19="","",IF('Речевое развитие'!L19=2,"сформирован",IF('Речевое развитие'!L19=0,"не сформирован", "в стадии формирования")))</f>
        <v/>
      </c>
      <c r="DG18" s="175"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3"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19" customFormat="1">
      <c r="A19" s="96">
        <f>список!A18</f>
        <v>17</v>
      </c>
      <c r="B19" s="163" t="str">
        <f>IF(список!B18="","",список!B18)</f>
        <v/>
      </c>
      <c r="C19" s="97" t="str">
        <f>IF(список!C18="","",список!C18)</f>
        <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3" t="str">
        <f>'целевые ориентиры'!Q20</f>
        <v/>
      </c>
      <c r="T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3"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3"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3"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3"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3" t="str">
        <f>IF('Познавательное развитие'!T21="","",IF('Познавательное развитие'!T21=2,"сформирован",IF('Познавательное развитие'!T21=0,"не сформирован", "в стадии формирования")))</f>
        <v/>
      </c>
      <c r="AC19" s="173" t="str">
        <f>IF('Речевое развитие'!G20="","",IF('Речевое развитие'!G20=2,"сформирован",IF('Речевое развитие'!G20=0,"не сформирован", "в стадии формирования")))</f>
        <v/>
      </c>
      <c r="AD19" s="173"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3" t="str">
        <f>'целевые ориентиры'!AB20</f>
        <v/>
      </c>
      <c r="AF19" s="173"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3" t="str">
        <f>IF('Познавательное развитие'!P21="","",IF('Познавательное развитие'!P21=2,"сформирован",IF('Познавательное развитие'!P21=0,"не сформирован", "в стадии формирования")))</f>
        <v/>
      </c>
      <c r="AH19" s="173" t="str">
        <f>IF('Речевое развитие'!F20="","",IF('Речевое развитие'!F20=2,"сформирован",IF('Речевое развитие'!GG20=0,"не сформирован", "в стадии формирования")))</f>
        <v/>
      </c>
      <c r="AI19" s="173" t="str">
        <f>IF('Речевое развитие'!G20="","",IF('Речевое развитие'!G20=2,"сформирован",IF('Речевое развитие'!GH20=0,"не сформирован", "в стадии формирования")))</f>
        <v/>
      </c>
      <c r="AJ19" s="173" t="str">
        <f>IF('Речевое развитие'!M20="","",IF('Речевое развитие'!M20=2,"сформирован",IF('Речевое развитие'!M20=0,"не сформирован", "в стадии формирования")))</f>
        <v/>
      </c>
      <c r="AK19" s="173" t="str">
        <f>IF('Речевое развитие'!N20="","",IF('Речевое развитие'!N20=2,"сформирован",IF('Речевое развитие'!N20=0,"не сформирован", "в стадии формирования")))</f>
        <v/>
      </c>
      <c r="AL19" s="173"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3"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3"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3" t="str">
        <f>'целевые ориентиры'!AM20</f>
        <v/>
      </c>
      <c r="AR19" s="173" t="str">
        <f>'Речевое развитие'!I20</f>
        <v/>
      </c>
      <c r="AS19" s="173" t="str">
        <f>IF('Речевое развитие'!D20="","",IF('Речевое развитие'!D20=2,"сформирован",IF('Речевое развитие'!D20=0,"не сформирован", "в стадии формирования")))</f>
        <v/>
      </c>
      <c r="AT19" s="173" t="e">
        <f>IF('Речевое развитие'!#REF!="","",IF('Речевое развитие'!#REF!=2,"сформирован",IF('Речевое развитие'!#REF!=0,"не сформирован", "в стадии формирования")))</f>
        <v>#REF!</v>
      </c>
      <c r="AU19" s="173" t="str">
        <f>IF('Речевое развитие'!E20="","",IF('Речевое развитие'!E20=2,"сформирован",IF('Речевое развитие'!E20=0,"не сформирован", "в стадии формирования")))</f>
        <v/>
      </c>
      <c r="AV19" s="173" t="str">
        <f>IF('Речевое развитие'!F20="","",IF('Речевое развитие'!F20=2,"сформирован",IF('Речевое развитие'!F20=0,"не сформирован", "в стадии формирования")))</f>
        <v/>
      </c>
      <c r="AW19" s="173" t="str">
        <f>IF('Речевое развитие'!G20="","",IF('Речевое развитие'!G20=2,"сформирован",IF('Речевое развитие'!G20=0,"не сформирован", "в стадии формирования")))</f>
        <v/>
      </c>
      <c r="AX19" s="173"/>
      <c r="AY19" s="173" t="str">
        <f>IF('Речевое развитие'!M20="","",IF('Речевое развитие'!M20=2,"сформирован",IF('Речевое развитие'!M20=0,"не сформирован", "в стадии формирования")))</f>
        <v/>
      </c>
      <c r="AZ19" s="173"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3" t="str">
        <f>'целевые ориентиры'!AV20</f>
        <v/>
      </c>
      <c r="BB19" s="173"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3"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5"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3" t="str">
        <f>IF('Физическое развитие'!D20="","",IF('Физическое развитие'!D20=2,"сформирован",IF('Физическое развитие'!D20=0,"не сформирован", "в стадии формирования")))</f>
        <v/>
      </c>
      <c r="BF19" s="173" t="str">
        <f>IF('Физическое развитие'!E20="","",IF('Физическое развитие'!E20=2,"сформирован",IF('Физическое развитие'!E20=0,"не сформирован", "в стадии формирования")))</f>
        <v/>
      </c>
      <c r="BG19" s="173" t="str">
        <f>IF('Физическое развитие'!F20="","",IF('Физическое развитие'!F20=2,"сформирован",IF('Физическое развитие'!F20=0,"не сформирован", "в стадии формирования")))</f>
        <v/>
      </c>
      <c r="BH19" s="173" t="str">
        <f>IF('Физическое развитие'!G20="","",IF('Физическое развитие'!G20=2,"сформирован",IF('Физическое развитие'!G20=0,"не сформирован", "в стадии формирования")))</f>
        <v/>
      </c>
      <c r="BI19" s="173" t="str">
        <f>IF('Физическое развитие'!H20="","",IF('Физическое развитие'!H20=2,"сформирован",IF('Физическое развитие'!H20=0,"не сформирован", "в стадии формирования")))</f>
        <v/>
      </c>
      <c r="BJ19" s="173" t="e">
        <f>IF('Физическое развитие'!#REF!="","",IF('Физическое развитие'!#REF!=2,"сформирован",IF('Физическое развитие'!#REF!=0,"не сформирован", "в стадии формирования")))</f>
        <v>#REF!</v>
      </c>
      <c r="BK19" s="173" t="str">
        <f>IF('Физическое развитие'!I20="","",IF('Физическое развитие'!I20=2,"сформирован",IF('Физическое развитие'!I20=0,"не сформирован", "в стадии формирования")))</f>
        <v/>
      </c>
      <c r="BL19" s="173" t="str">
        <f>IF('Физическое развитие'!J20="","",IF('Физическое развитие'!J20=2,"сформирован",IF('Физическое развитие'!J20=0,"не сформирован", "в стадии формирования")))</f>
        <v/>
      </c>
      <c r="BM19" s="173" t="str">
        <f>IF('Физическое развитие'!K20="","",IF('Физическое развитие'!K20=2,"сформирован",IF('Физическое развитие'!K20=0,"не сформирован", "в стадии формирования")))</f>
        <v/>
      </c>
      <c r="BN19" s="173" t="str">
        <f>IF('Физическое развитие'!M20="","",IF('Физическое развитие'!M20=2,"сформирован",IF('Физическое развитие'!M20=0,"не сформирован", "в стадии формирования")))</f>
        <v/>
      </c>
      <c r="BO19" s="17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3" t="str">
        <f>'целевые ориентиры'!BJ20</f>
        <v/>
      </c>
      <c r="BQ19" s="173"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3"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3"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3"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3"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3"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3" t="str">
        <f>IF('Физическое развитие'!L20="","",IF('Физическое развитие'!L20=2,"сформирован",IF('Физическое развитие'!L20=0,"не сформирован", "в стадии формирования")))</f>
        <v/>
      </c>
      <c r="CA19" s="173" t="str">
        <f>IF('Физическое развитие'!P20="","",IF('Физическое развитие'!P20=2,"сформирован",IF('Физическое развитие'!P20=0,"не сформирован", "в стадии формирования")))</f>
        <v/>
      </c>
      <c r="CB19" s="173" t="e">
        <f>IF('Физическое развитие'!#REF!="","",IF('Физическое развитие'!#REF!=2,"сформирован",IF('Физическое развитие'!#REF!=0,"не сформирован", "в стадии формирования")))</f>
        <v>#REF!</v>
      </c>
      <c r="CC19" s="173" t="str">
        <f>IF('Физическое развитие'!Q20="","",IF('Физическое развитие'!Q20=2,"сформирован",IF('Физическое развитие'!Q20=0,"не сформирован", "в стадии формирования")))</f>
        <v/>
      </c>
      <c r="CD19" s="173" t="str">
        <f>IF('Физическое развитие'!R20="","",IF('Физическое развитие'!R20=2,"сформирован",IF('Физическое развитие'!R20=0,"не сформирован", "в стадии формирования")))</f>
        <v/>
      </c>
      <c r="CE19" s="173"/>
      <c r="CF19" s="173" t="str">
        <f>'целевые ориентиры'!BX20</f>
        <v/>
      </c>
      <c r="CG19" s="173"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3"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3"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3"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3"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3"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3"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3" t="str">
        <f>IF('Познавательное развитие'!D21="","",IF('Познавательное развитие'!D21=2,"сформирован",IF('Познавательное развитие'!D21=0,"не сформирован", "в стадии формирования")))</f>
        <v/>
      </c>
      <c r="CP19" s="173" t="str">
        <f>IF('Познавательное развитие'!E21="","",IF('Познавательное развитие'!E21=2,"сформирован",IF('Познавательное развитие'!E21=0,"не сформирован", "в стадии формирования")))</f>
        <v/>
      </c>
      <c r="CQ19" s="173" t="str">
        <f>IF('Познавательное развитие'!F21="","",IF('Познавательное развитие'!F21=2,"сформирован",IF('Познавательное развитие'!F21=0,"не сформирован", "в стадии формирования")))</f>
        <v/>
      </c>
      <c r="CR19" s="173" t="str">
        <f>IF('Познавательное развитие'!I21="","",IF('Познавательное развитие'!I21=2,"сформирован",IF('Познавательное развитие'!I21=0,"не сформирован", "в стадии формирования")))</f>
        <v/>
      </c>
      <c r="CS19" s="173" t="str">
        <f>IF('Познавательное развитие'!K21="","",IF('Познавательное развитие'!K21=2,"сформирован",IF('Познавательное развитие'!K21=0,"не сформирован", "в стадии формирования")))</f>
        <v/>
      </c>
      <c r="CT19" s="173" t="str">
        <f>IF('Познавательное развитие'!S21="","",IF('Познавательное развитие'!S21=2,"сформирован",IF('Познавательное развитие'!S21=0,"не сформирован", "в стадии формирования")))</f>
        <v/>
      </c>
      <c r="CU19" s="173" t="str">
        <f>IF('Познавательное развитие'!U21="","",IF('Познавательное развитие'!U21=2,"сформирован",IF('Познавательное развитие'!U21=0,"не сформирован", "в стадии формирования")))</f>
        <v/>
      </c>
      <c r="CV19" s="173" t="e">
        <f>IF('Познавательное развитие'!#REF!="","",IF('Познавательное развитие'!#REF!=2,"сформирован",IF('Познавательное развитие'!#REF!=0,"не сформирован", "в стадии формирования")))</f>
        <v>#REF!</v>
      </c>
      <c r="CW19" s="173" t="str">
        <f>IF('Познавательное развитие'!Y21="","",IF('Познавательное развитие'!Y21=2,"сформирован",IF('Познавательное развитие'!Y21=0,"не сформирован", "в стадии формирования")))</f>
        <v/>
      </c>
      <c r="CX19" s="173" t="str">
        <f>IF('Познавательное развитие'!Z21="","",IF('Познавательное развитие'!Z21=2,"сформирован",IF('Познавательное развитие'!Z21=0,"не сформирован", "в стадии формирования")))</f>
        <v/>
      </c>
      <c r="CY19" s="173" t="str">
        <f>IF('Познавательное развитие'!AA21="","",IF('Познавательное развитие'!AA21=2,"сформирован",IF('Познавательное развитие'!AA21=0,"не сформирован", "в стадии формирования")))</f>
        <v/>
      </c>
      <c r="CZ19" s="173" t="str">
        <f>IF('Познавательное развитие'!AB21="","",IF('Познавательное развитие'!AB21=2,"сформирован",IF('Познавательное развитие'!AB21=0,"не сформирован", "в стадии формирования")))</f>
        <v/>
      </c>
      <c r="DA19" s="173" t="str">
        <f>IF('Познавательное развитие'!AC21="","",IF('Познавательное развитие'!AC21=2,"сформирован",IF('Познавательное развитие'!AC21=0,"не сформирован", "в стадии формирования")))</f>
        <v/>
      </c>
      <c r="DB19" s="173" t="str">
        <f>IF('Познавательное развитие'!AD21="","",IF('Познавательное развитие'!AD21=2,"сформирован",IF('Познавательное развитие'!AD21=0,"не сформирован", "в стадии формирования")))</f>
        <v/>
      </c>
      <c r="DC19" s="173" t="str">
        <f>IF('Познавательное развитие'!AE21="","",IF('Познавательное развитие'!AE21=2,"сформирован",IF('Познавательное развитие'!AE21=0,"не сформирован", "в стадии формирования")))</f>
        <v/>
      </c>
      <c r="DD19" s="173" t="str">
        <f>IF('Речевое развитие'!J20="","",IF('Речевое развитие'!J20=2,"сформирован",IF('Речевое развитие'!J20=0,"не сформирован", "в стадии формирования")))</f>
        <v/>
      </c>
      <c r="DE19" s="173" t="str">
        <f>IF('Речевое развитие'!K20="","",IF('Речевое развитие'!K20=2,"сформирован",IF('Речевое развитие'!K20=0,"не сформирован", "в стадии формирования")))</f>
        <v/>
      </c>
      <c r="DF19" s="173" t="str">
        <f>IF('Речевое развитие'!L20="","",IF('Речевое развитие'!L20=2,"сформирован",IF('Речевое развитие'!L20=0,"не сформирован", "в стадии формирования")))</f>
        <v/>
      </c>
      <c r="DG19" s="175"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3"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19" customFormat="1">
      <c r="A20" s="96">
        <f>список!A19</f>
        <v>18</v>
      </c>
      <c r="B20" s="163" t="str">
        <f>IF(список!B19="","",список!B19)</f>
        <v/>
      </c>
      <c r="C20" s="97" t="str">
        <f>IF(список!C19="","",список!C19)</f>
        <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3" t="str">
        <f>'целевые ориентиры'!Q21</f>
        <v/>
      </c>
      <c r="T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3"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3"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3"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3"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3" t="str">
        <f>IF('Познавательное развитие'!T22="","",IF('Познавательное развитие'!T22=2,"сформирован",IF('Познавательное развитие'!T22=0,"не сформирован", "в стадии формирования")))</f>
        <v/>
      </c>
      <c r="AC20" s="173" t="str">
        <f>IF('Речевое развитие'!G21="","",IF('Речевое развитие'!G21=2,"сформирован",IF('Речевое развитие'!G21=0,"не сформирован", "в стадии формирования")))</f>
        <v/>
      </c>
      <c r="AD20" s="173"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3" t="str">
        <f>'целевые ориентиры'!AB21</f>
        <v/>
      </c>
      <c r="AF20" s="173"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3" t="str">
        <f>IF('Познавательное развитие'!P22="","",IF('Познавательное развитие'!P22=2,"сформирован",IF('Познавательное развитие'!P22=0,"не сформирован", "в стадии формирования")))</f>
        <v/>
      </c>
      <c r="AH20" s="173" t="str">
        <f>IF('Речевое развитие'!F21="","",IF('Речевое развитие'!F21=2,"сформирован",IF('Речевое развитие'!GG21=0,"не сформирован", "в стадии формирования")))</f>
        <v/>
      </c>
      <c r="AI20" s="173" t="str">
        <f>IF('Речевое развитие'!G21="","",IF('Речевое развитие'!G21=2,"сформирован",IF('Речевое развитие'!GH21=0,"не сформирован", "в стадии формирования")))</f>
        <v/>
      </c>
      <c r="AJ20" s="173" t="str">
        <f>IF('Речевое развитие'!M21="","",IF('Речевое развитие'!M21=2,"сформирован",IF('Речевое развитие'!M21=0,"не сформирован", "в стадии формирования")))</f>
        <v/>
      </c>
      <c r="AK20" s="173" t="str">
        <f>IF('Речевое развитие'!N21="","",IF('Речевое развитие'!N21=2,"сформирован",IF('Речевое развитие'!N21=0,"не сформирован", "в стадии формирования")))</f>
        <v/>
      </c>
      <c r="AL20" s="173"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3"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3"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3" t="str">
        <f>'целевые ориентиры'!AM21</f>
        <v/>
      </c>
      <c r="AR20" s="173" t="str">
        <f>'Речевое развитие'!I21</f>
        <v/>
      </c>
      <c r="AS20" s="173" t="str">
        <f>IF('Речевое развитие'!D21="","",IF('Речевое развитие'!D21=2,"сформирован",IF('Речевое развитие'!D21=0,"не сформирован", "в стадии формирования")))</f>
        <v/>
      </c>
      <c r="AT20" s="173" t="e">
        <f>IF('Речевое развитие'!#REF!="","",IF('Речевое развитие'!#REF!=2,"сформирован",IF('Речевое развитие'!#REF!=0,"не сформирован", "в стадии формирования")))</f>
        <v>#REF!</v>
      </c>
      <c r="AU20" s="173" t="str">
        <f>IF('Речевое развитие'!E21="","",IF('Речевое развитие'!E21=2,"сформирован",IF('Речевое развитие'!E21=0,"не сформирован", "в стадии формирования")))</f>
        <v/>
      </c>
      <c r="AV20" s="173" t="str">
        <f>IF('Речевое развитие'!F21="","",IF('Речевое развитие'!F21=2,"сформирован",IF('Речевое развитие'!F21=0,"не сформирован", "в стадии формирования")))</f>
        <v/>
      </c>
      <c r="AW20" s="173" t="str">
        <f>IF('Речевое развитие'!G21="","",IF('Речевое развитие'!G21=2,"сформирован",IF('Речевое развитие'!G21=0,"не сформирован", "в стадии формирования")))</f>
        <v/>
      </c>
      <c r="AX20" s="173"/>
      <c r="AY20" s="173" t="str">
        <f>IF('Речевое развитие'!M21="","",IF('Речевое развитие'!M21=2,"сформирован",IF('Речевое развитие'!M21=0,"не сформирован", "в стадии формирования")))</f>
        <v/>
      </c>
      <c r="AZ20" s="173"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3" t="str">
        <f>'целевые ориентиры'!AV21</f>
        <v/>
      </c>
      <c r="BB20" s="173"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3"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5"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3" t="str">
        <f>IF('Физическое развитие'!D21="","",IF('Физическое развитие'!D21=2,"сформирован",IF('Физическое развитие'!D21=0,"не сформирован", "в стадии формирования")))</f>
        <v/>
      </c>
      <c r="BF20" s="173" t="str">
        <f>IF('Физическое развитие'!E21="","",IF('Физическое развитие'!E21=2,"сформирован",IF('Физическое развитие'!E21=0,"не сформирован", "в стадии формирования")))</f>
        <v/>
      </c>
      <c r="BG20" s="173" t="str">
        <f>IF('Физическое развитие'!F21="","",IF('Физическое развитие'!F21=2,"сформирован",IF('Физическое развитие'!F21=0,"не сформирован", "в стадии формирования")))</f>
        <v/>
      </c>
      <c r="BH20" s="173" t="str">
        <f>IF('Физическое развитие'!G21="","",IF('Физическое развитие'!G21=2,"сформирован",IF('Физическое развитие'!G21=0,"не сформирован", "в стадии формирования")))</f>
        <v/>
      </c>
      <c r="BI20" s="173" t="str">
        <f>IF('Физическое развитие'!H21="","",IF('Физическое развитие'!H21=2,"сформирован",IF('Физическое развитие'!H21=0,"не сформирован", "в стадии формирования")))</f>
        <v/>
      </c>
      <c r="BJ20" s="173" t="e">
        <f>IF('Физическое развитие'!#REF!="","",IF('Физическое развитие'!#REF!=2,"сформирован",IF('Физическое развитие'!#REF!=0,"не сформирован", "в стадии формирования")))</f>
        <v>#REF!</v>
      </c>
      <c r="BK20" s="173" t="str">
        <f>IF('Физическое развитие'!I21="","",IF('Физическое развитие'!I21=2,"сформирован",IF('Физическое развитие'!I21=0,"не сформирован", "в стадии формирования")))</f>
        <v/>
      </c>
      <c r="BL20" s="173" t="str">
        <f>IF('Физическое развитие'!J21="","",IF('Физическое развитие'!J21=2,"сформирован",IF('Физическое развитие'!J21=0,"не сформирован", "в стадии формирования")))</f>
        <v/>
      </c>
      <c r="BM20" s="173" t="str">
        <f>IF('Физическое развитие'!K21="","",IF('Физическое развитие'!K21=2,"сформирован",IF('Физическое развитие'!K21=0,"не сформирован", "в стадии формирования")))</f>
        <v/>
      </c>
      <c r="BN20" s="173" t="str">
        <f>IF('Физическое развитие'!M21="","",IF('Физическое развитие'!M21=2,"сформирован",IF('Физическое развитие'!M21=0,"не сформирован", "в стадии формирования")))</f>
        <v/>
      </c>
      <c r="BO20" s="17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3" t="str">
        <f>'целевые ориентиры'!BJ21</f>
        <v/>
      </c>
      <c r="BQ20" s="173"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3"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3"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3"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3"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3"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3" t="str">
        <f>IF('Физическое развитие'!L21="","",IF('Физическое развитие'!L21=2,"сформирован",IF('Физическое развитие'!L21=0,"не сформирован", "в стадии формирования")))</f>
        <v/>
      </c>
      <c r="CA20" s="173" t="str">
        <f>IF('Физическое развитие'!P21="","",IF('Физическое развитие'!P21=2,"сформирован",IF('Физическое развитие'!P21=0,"не сформирован", "в стадии формирования")))</f>
        <v/>
      </c>
      <c r="CB20" s="173" t="e">
        <f>IF('Физическое развитие'!#REF!="","",IF('Физическое развитие'!#REF!=2,"сформирован",IF('Физическое развитие'!#REF!=0,"не сформирован", "в стадии формирования")))</f>
        <v>#REF!</v>
      </c>
      <c r="CC20" s="173" t="str">
        <f>IF('Физическое развитие'!Q21="","",IF('Физическое развитие'!Q21=2,"сформирован",IF('Физическое развитие'!Q21=0,"не сформирован", "в стадии формирования")))</f>
        <v/>
      </c>
      <c r="CD20" s="173" t="str">
        <f>IF('Физическое развитие'!R21="","",IF('Физическое развитие'!R21=2,"сформирован",IF('Физическое развитие'!R21=0,"не сформирован", "в стадии формирования")))</f>
        <v/>
      </c>
      <c r="CE20" s="173"/>
      <c r="CF20" s="173" t="str">
        <f>'целевые ориентиры'!BX21</f>
        <v/>
      </c>
      <c r="CG20" s="173"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3"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3"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3"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3"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3"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3"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3" t="str">
        <f>IF('Познавательное развитие'!D22="","",IF('Познавательное развитие'!D22=2,"сформирован",IF('Познавательное развитие'!D22=0,"не сформирован", "в стадии формирования")))</f>
        <v/>
      </c>
      <c r="CP20" s="173" t="str">
        <f>IF('Познавательное развитие'!E22="","",IF('Познавательное развитие'!E22=2,"сформирован",IF('Познавательное развитие'!E22=0,"не сформирован", "в стадии формирования")))</f>
        <v/>
      </c>
      <c r="CQ20" s="173" t="str">
        <f>IF('Познавательное развитие'!F22="","",IF('Познавательное развитие'!F22=2,"сформирован",IF('Познавательное развитие'!F22=0,"не сформирован", "в стадии формирования")))</f>
        <v/>
      </c>
      <c r="CR20" s="173" t="str">
        <f>IF('Познавательное развитие'!I22="","",IF('Познавательное развитие'!I22=2,"сформирован",IF('Познавательное развитие'!I22=0,"не сформирован", "в стадии формирования")))</f>
        <v/>
      </c>
      <c r="CS20" s="173" t="str">
        <f>IF('Познавательное развитие'!K22="","",IF('Познавательное развитие'!K22=2,"сформирован",IF('Познавательное развитие'!K22=0,"не сформирован", "в стадии формирования")))</f>
        <v/>
      </c>
      <c r="CT20" s="173" t="str">
        <f>IF('Познавательное развитие'!S22="","",IF('Познавательное развитие'!S22=2,"сформирован",IF('Познавательное развитие'!S22=0,"не сформирован", "в стадии формирования")))</f>
        <v/>
      </c>
      <c r="CU20" s="173" t="str">
        <f>IF('Познавательное развитие'!U22="","",IF('Познавательное развитие'!U22=2,"сформирован",IF('Познавательное развитие'!U22=0,"не сформирован", "в стадии формирования")))</f>
        <v/>
      </c>
      <c r="CV20" s="173" t="e">
        <f>IF('Познавательное развитие'!#REF!="","",IF('Познавательное развитие'!#REF!=2,"сформирован",IF('Познавательное развитие'!#REF!=0,"не сформирован", "в стадии формирования")))</f>
        <v>#REF!</v>
      </c>
      <c r="CW20" s="173" t="str">
        <f>IF('Познавательное развитие'!Y22="","",IF('Познавательное развитие'!Y22=2,"сформирован",IF('Познавательное развитие'!Y22=0,"не сформирован", "в стадии формирования")))</f>
        <v/>
      </c>
      <c r="CX20" s="173" t="str">
        <f>IF('Познавательное развитие'!Z22="","",IF('Познавательное развитие'!Z22=2,"сформирован",IF('Познавательное развитие'!Z22=0,"не сформирован", "в стадии формирования")))</f>
        <v/>
      </c>
      <c r="CY20" s="173" t="str">
        <f>IF('Познавательное развитие'!AA22="","",IF('Познавательное развитие'!AA22=2,"сформирован",IF('Познавательное развитие'!AA22=0,"не сформирован", "в стадии формирования")))</f>
        <v/>
      </c>
      <c r="CZ20" s="173" t="str">
        <f>IF('Познавательное развитие'!AB22="","",IF('Познавательное развитие'!AB22=2,"сформирован",IF('Познавательное развитие'!AB22=0,"не сформирован", "в стадии формирования")))</f>
        <v/>
      </c>
      <c r="DA20" s="173" t="str">
        <f>IF('Познавательное развитие'!AC22="","",IF('Познавательное развитие'!AC22=2,"сформирован",IF('Познавательное развитие'!AC22=0,"не сформирован", "в стадии формирования")))</f>
        <v/>
      </c>
      <c r="DB20" s="173" t="str">
        <f>IF('Познавательное развитие'!AD22="","",IF('Познавательное развитие'!AD22=2,"сформирован",IF('Познавательное развитие'!AD22=0,"не сформирован", "в стадии формирования")))</f>
        <v/>
      </c>
      <c r="DC20" s="173" t="str">
        <f>IF('Познавательное развитие'!AE22="","",IF('Познавательное развитие'!AE22=2,"сформирован",IF('Познавательное развитие'!AE22=0,"не сформирован", "в стадии формирования")))</f>
        <v/>
      </c>
      <c r="DD20" s="173" t="str">
        <f>IF('Речевое развитие'!J21="","",IF('Речевое развитие'!J21=2,"сформирован",IF('Речевое развитие'!J21=0,"не сформирован", "в стадии формирования")))</f>
        <v/>
      </c>
      <c r="DE20" s="173" t="str">
        <f>IF('Речевое развитие'!K21="","",IF('Речевое развитие'!K21=2,"сформирован",IF('Речевое развитие'!K21=0,"не сформирован", "в стадии формирования")))</f>
        <v/>
      </c>
      <c r="DF20" s="173" t="str">
        <f>IF('Речевое развитие'!L21="","",IF('Речевое развитие'!L21=2,"сформирован",IF('Речевое развитие'!L21=0,"не сформирован", "в стадии формирования")))</f>
        <v/>
      </c>
      <c r="DG20" s="175"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3"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19" customFormat="1">
      <c r="A21" s="96">
        <f>список!A20</f>
        <v>19</v>
      </c>
      <c r="B21" s="163" t="str">
        <f>IF(список!B20="","",список!B20)</f>
        <v/>
      </c>
      <c r="C21" s="97" t="str">
        <f>IF(список!C20="","",список!C20)</f>
        <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3" t="str">
        <f>'целевые ориентиры'!Q22</f>
        <v/>
      </c>
      <c r="T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3"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3"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3"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3"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3" t="str">
        <f>IF('Познавательное развитие'!T23="","",IF('Познавательное развитие'!T23=2,"сформирован",IF('Познавательное развитие'!T23=0,"не сформирован", "в стадии формирования")))</f>
        <v/>
      </c>
      <c r="AC21" s="173" t="str">
        <f>IF('Речевое развитие'!G22="","",IF('Речевое развитие'!G22=2,"сформирован",IF('Речевое развитие'!G22=0,"не сформирован", "в стадии формирования")))</f>
        <v/>
      </c>
      <c r="AD21" s="173"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3" t="str">
        <f>'целевые ориентиры'!AB22</f>
        <v/>
      </c>
      <c r="AF21" s="173"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3" t="str">
        <f>IF('Познавательное развитие'!P23="","",IF('Познавательное развитие'!P23=2,"сформирован",IF('Познавательное развитие'!P23=0,"не сформирован", "в стадии формирования")))</f>
        <v/>
      </c>
      <c r="AH21" s="173" t="str">
        <f>IF('Речевое развитие'!F22="","",IF('Речевое развитие'!F22=2,"сформирован",IF('Речевое развитие'!GG22=0,"не сформирован", "в стадии формирования")))</f>
        <v/>
      </c>
      <c r="AI21" s="173" t="str">
        <f>IF('Речевое развитие'!G22="","",IF('Речевое развитие'!G22=2,"сформирован",IF('Речевое развитие'!GH22=0,"не сформирован", "в стадии формирования")))</f>
        <v/>
      </c>
      <c r="AJ21" s="173" t="str">
        <f>IF('Речевое развитие'!M22="","",IF('Речевое развитие'!M22=2,"сформирован",IF('Речевое развитие'!M22=0,"не сформирован", "в стадии формирования")))</f>
        <v/>
      </c>
      <c r="AK21" s="173" t="str">
        <f>IF('Речевое развитие'!N22="","",IF('Речевое развитие'!N22=2,"сформирован",IF('Речевое развитие'!N22=0,"не сформирован", "в стадии формирования")))</f>
        <v/>
      </c>
      <c r="AL21" s="173"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3"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3"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3" t="str">
        <f>'целевые ориентиры'!AM22</f>
        <v/>
      </c>
      <c r="AR21" s="173" t="str">
        <f>'Речевое развитие'!I22</f>
        <v/>
      </c>
      <c r="AS21" s="173" t="str">
        <f>IF('Речевое развитие'!D22="","",IF('Речевое развитие'!D22=2,"сформирован",IF('Речевое развитие'!D22=0,"не сформирован", "в стадии формирования")))</f>
        <v/>
      </c>
      <c r="AT21" s="173" t="e">
        <f>IF('Речевое развитие'!#REF!="","",IF('Речевое развитие'!#REF!=2,"сформирован",IF('Речевое развитие'!#REF!=0,"не сформирован", "в стадии формирования")))</f>
        <v>#REF!</v>
      </c>
      <c r="AU21" s="173" t="str">
        <f>IF('Речевое развитие'!E22="","",IF('Речевое развитие'!E22=2,"сформирован",IF('Речевое развитие'!E22=0,"не сформирован", "в стадии формирования")))</f>
        <v/>
      </c>
      <c r="AV21" s="173" t="str">
        <f>IF('Речевое развитие'!F22="","",IF('Речевое развитие'!F22=2,"сформирован",IF('Речевое развитие'!F22=0,"не сформирован", "в стадии формирования")))</f>
        <v/>
      </c>
      <c r="AW21" s="173" t="str">
        <f>IF('Речевое развитие'!G22="","",IF('Речевое развитие'!G22=2,"сформирован",IF('Речевое развитие'!G22=0,"не сформирован", "в стадии формирования")))</f>
        <v/>
      </c>
      <c r="AX21" s="173"/>
      <c r="AY21" s="173" t="str">
        <f>IF('Речевое развитие'!M22="","",IF('Речевое развитие'!M22=2,"сформирован",IF('Речевое развитие'!M22=0,"не сформирован", "в стадии формирования")))</f>
        <v/>
      </c>
      <c r="AZ21" s="173"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3" t="str">
        <f>'целевые ориентиры'!AV22</f>
        <v/>
      </c>
      <c r="BB21" s="173"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3"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5"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3" t="str">
        <f>IF('Физическое развитие'!D22="","",IF('Физическое развитие'!D22=2,"сформирован",IF('Физическое развитие'!D22=0,"не сформирован", "в стадии формирования")))</f>
        <v/>
      </c>
      <c r="BF21" s="173" t="str">
        <f>IF('Физическое развитие'!E22="","",IF('Физическое развитие'!E22=2,"сформирован",IF('Физическое развитие'!E22=0,"не сформирован", "в стадии формирования")))</f>
        <v/>
      </c>
      <c r="BG21" s="173" t="str">
        <f>IF('Физическое развитие'!F22="","",IF('Физическое развитие'!F22=2,"сформирован",IF('Физическое развитие'!F22=0,"не сформирован", "в стадии формирования")))</f>
        <v/>
      </c>
      <c r="BH21" s="173" t="str">
        <f>IF('Физическое развитие'!G22="","",IF('Физическое развитие'!G22=2,"сформирован",IF('Физическое развитие'!G22=0,"не сформирован", "в стадии формирования")))</f>
        <v/>
      </c>
      <c r="BI21" s="173" t="str">
        <f>IF('Физическое развитие'!H22="","",IF('Физическое развитие'!H22=2,"сформирован",IF('Физическое развитие'!H22=0,"не сформирован", "в стадии формирования")))</f>
        <v/>
      </c>
      <c r="BJ21" s="173" t="e">
        <f>IF('Физическое развитие'!#REF!="","",IF('Физическое развитие'!#REF!=2,"сформирован",IF('Физическое развитие'!#REF!=0,"не сформирован", "в стадии формирования")))</f>
        <v>#REF!</v>
      </c>
      <c r="BK21" s="173" t="str">
        <f>IF('Физическое развитие'!I22="","",IF('Физическое развитие'!I22=2,"сформирован",IF('Физическое развитие'!I22=0,"не сформирован", "в стадии формирования")))</f>
        <v/>
      </c>
      <c r="BL21" s="173" t="str">
        <f>IF('Физическое развитие'!J22="","",IF('Физическое развитие'!J22=2,"сформирован",IF('Физическое развитие'!J22=0,"не сформирован", "в стадии формирования")))</f>
        <v/>
      </c>
      <c r="BM21" s="173" t="str">
        <f>IF('Физическое развитие'!K22="","",IF('Физическое развитие'!K22=2,"сформирован",IF('Физическое развитие'!K22=0,"не сформирован", "в стадии формирования")))</f>
        <v/>
      </c>
      <c r="BN21" s="173" t="str">
        <f>IF('Физическое развитие'!M22="","",IF('Физическое развитие'!M22=2,"сформирован",IF('Физическое развитие'!M22=0,"не сформирован", "в стадии формирования")))</f>
        <v/>
      </c>
      <c r="BO21" s="17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3" t="str">
        <f>'целевые ориентиры'!BJ22</f>
        <v/>
      </c>
      <c r="BQ21" s="173"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3"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3"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3"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3"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3"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3" t="str">
        <f>IF('Физическое развитие'!L22="","",IF('Физическое развитие'!L22=2,"сформирован",IF('Физическое развитие'!L22=0,"не сформирован", "в стадии формирования")))</f>
        <v/>
      </c>
      <c r="CA21" s="173" t="str">
        <f>IF('Физическое развитие'!P22="","",IF('Физическое развитие'!P22=2,"сформирован",IF('Физическое развитие'!P22=0,"не сформирован", "в стадии формирования")))</f>
        <v/>
      </c>
      <c r="CB21" s="173" t="e">
        <f>IF('Физическое развитие'!#REF!="","",IF('Физическое развитие'!#REF!=2,"сформирован",IF('Физическое развитие'!#REF!=0,"не сформирован", "в стадии формирования")))</f>
        <v>#REF!</v>
      </c>
      <c r="CC21" s="173" t="str">
        <f>IF('Физическое развитие'!Q22="","",IF('Физическое развитие'!Q22=2,"сформирован",IF('Физическое развитие'!Q22=0,"не сформирован", "в стадии формирования")))</f>
        <v/>
      </c>
      <c r="CD21" s="173" t="str">
        <f>IF('Физическое развитие'!R22="","",IF('Физическое развитие'!R22=2,"сформирован",IF('Физическое развитие'!R22=0,"не сформирован", "в стадии формирования")))</f>
        <v/>
      </c>
      <c r="CE21" s="173"/>
      <c r="CF21" s="173" t="str">
        <f>'целевые ориентиры'!BX22</f>
        <v/>
      </c>
      <c r="CG21" s="173"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3"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3"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3"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3"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3"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3"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3" t="str">
        <f>IF('Познавательное развитие'!D23="","",IF('Познавательное развитие'!D23=2,"сформирован",IF('Познавательное развитие'!D23=0,"не сформирован", "в стадии формирования")))</f>
        <v/>
      </c>
      <c r="CP21" s="173" t="str">
        <f>IF('Познавательное развитие'!E23="","",IF('Познавательное развитие'!E23=2,"сформирован",IF('Познавательное развитие'!E23=0,"не сформирован", "в стадии формирования")))</f>
        <v/>
      </c>
      <c r="CQ21" s="173" t="str">
        <f>IF('Познавательное развитие'!F23="","",IF('Познавательное развитие'!F23=2,"сформирован",IF('Познавательное развитие'!F23=0,"не сформирован", "в стадии формирования")))</f>
        <v/>
      </c>
      <c r="CR21" s="173" t="str">
        <f>IF('Познавательное развитие'!I23="","",IF('Познавательное развитие'!I23=2,"сформирован",IF('Познавательное развитие'!I23=0,"не сформирован", "в стадии формирования")))</f>
        <v/>
      </c>
      <c r="CS21" s="173" t="str">
        <f>IF('Познавательное развитие'!K23="","",IF('Познавательное развитие'!K23=2,"сформирован",IF('Познавательное развитие'!K23=0,"не сформирован", "в стадии формирования")))</f>
        <v/>
      </c>
      <c r="CT21" s="173" t="str">
        <f>IF('Познавательное развитие'!S23="","",IF('Познавательное развитие'!S23=2,"сформирован",IF('Познавательное развитие'!S23=0,"не сформирован", "в стадии формирования")))</f>
        <v/>
      </c>
      <c r="CU21" s="173" t="str">
        <f>IF('Познавательное развитие'!U23="","",IF('Познавательное развитие'!U23=2,"сформирован",IF('Познавательное развитие'!U23=0,"не сформирован", "в стадии формирования")))</f>
        <v/>
      </c>
      <c r="CV21" s="173" t="e">
        <f>IF('Познавательное развитие'!#REF!="","",IF('Познавательное развитие'!#REF!=2,"сформирован",IF('Познавательное развитие'!#REF!=0,"не сформирован", "в стадии формирования")))</f>
        <v>#REF!</v>
      </c>
      <c r="CW21" s="173" t="str">
        <f>IF('Познавательное развитие'!Y23="","",IF('Познавательное развитие'!Y23=2,"сформирован",IF('Познавательное развитие'!Y23=0,"не сформирован", "в стадии формирования")))</f>
        <v/>
      </c>
      <c r="CX21" s="173" t="str">
        <f>IF('Познавательное развитие'!Z23="","",IF('Познавательное развитие'!Z23=2,"сформирован",IF('Познавательное развитие'!Z23=0,"не сформирован", "в стадии формирования")))</f>
        <v/>
      </c>
      <c r="CY21" s="173" t="str">
        <f>IF('Познавательное развитие'!AA23="","",IF('Познавательное развитие'!AA23=2,"сформирован",IF('Познавательное развитие'!AA23=0,"не сформирован", "в стадии формирования")))</f>
        <v/>
      </c>
      <c r="CZ21" s="173" t="str">
        <f>IF('Познавательное развитие'!AB23="","",IF('Познавательное развитие'!AB23=2,"сформирован",IF('Познавательное развитие'!AB23=0,"не сформирован", "в стадии формирования")))</f>
        <v/>
      </c>
      <c r="DA21" s="173" t="str">
        <f>IF('Познавательное развитие'!AC23="","",IF('Познавательное развитие'!AC23=2,"сформирован",IF('Познавательное развитие'!AC23=0,"не сформирован", "в стадии формирования")))</f>
        <v/>
      </c>
      <c r="DB21" s="173" t="str">
        <f>IF('Познавательное развитие'!AD23="","",IF('Познавательное развитие'!AD23=2,"сформирован",IF('Познавательное развитие'!AD23=0,"не сформирован", "в стадии формирования")))</f>
        <v/>
      </c>
      <c r="DC21" s="173" t="str">
        <f>IF('Познавательное развитие'!AE23="","",IF('Познавательное развитие'!AE23=2,"сформирован",IF('Познавательное развитие'!AE23=0,"не сформирован", "в стадии формирования")))</f>
        <v/>
      </c>
      <c r="DD21" s="173" t="str">
        <f>IF('Речевое развитие'!J22="","",IF('Речевое развитие'!J22=2,"сформирован",IF('Речевое развитие'!J22=0,"не сформирован", "в стадии формирования")))</f>
        <v/>
      </c>
      <c r="DE21" s="173" t="str">
        <f>IF('Речевое развитие'!K22="","",IF('Речевое развитие'!K22=2,"сформирован",IF('Речевое развитие'!K22=0,"не сформирован", "в стадии формирования")))</f>
        <v/>
      </c>
      <c r="DF21" s="173" t="str">
        <f>IF('Речевое развитие'!L22="","",IF('Речевое развитие'!L22=2,"сформирован",IF('Речевое развитие'!L22=0,"не сформирован", "в стадии формирования")))</f>
        <v/>
      </c>
      <c r="DG21" s="175"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3"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19" customFormat="1">
      <c r="A22" s="96">
        <f>список!A21</f>
        <v>20</v>
      </c>
      <c r="B22" s="163" t="str">
        <f>IF(список!B21="","",список!B21)</f>
        <v/>
      </c>
      <c r="C22" s="97" t="str">
        <f>IF(список!C21="","",список!C21)</f>
        <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3" t="str">
        <f>'целевые ориентиры'!Q23</f>
        <v/>
      </c>
      <c r="T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3"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3"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3"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3"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3" t="str">
        <f>IF('Познавательное развитие'!T24="","",IF('Познавательное развитие'!T24=2,"сформирован",IF('Познавательное развитие'!T24=0,"не сформирован", "в стадии формирования")))</f>
        <v/>
      </c>
      <c r="AC22" s="173" t="str">
        <f>IF('Речевое развитие'!G23="","",IF('Речевое развитие'!G23=2,"сформирован",IF('Речевое развитие'!G23=0,"не сформирован", "в стадии формирования")))</f>
        <v/>
      </c>
      <c r="AD22" s="173"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3" t="str">
        <f>'целевые ориентиры'!AB23</f>
        <v/>
      </c>
      <c r="AF22" s="173"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3" t="str">
        <f>IF('Познавательное развитие'!P24="","",IF('Познавательное развитие'!P24=2,"сформирован",IF('Познавательное развитие'!P24=0,"не сформирован", "в стадии формирования")))</f>
        <v/>
      </c>
      <c r="AH22" s="173" t="str">
        <f>IF('Речевое развитие'!F23="","",IF('Речевое развитие'!F23=2,"сформирован",IF('Речевое развитие'!GG23=0,"не сформирован", "в стадии формирования")))</f>
        <v/>
      </c>
      <c r="AI22" s="173" t="str">
        <f>IF('Речевое развитие'!G23="","",IF('Речевое развитие'!G23=2,"сформирован",IF('Речевое развитие'!GH23=0,"не сформирован", "в стадии формирования")))</f>
        <v/>
      </c>
      <c r="AJ22" s="173" t="str">
        <f>IF('Речевое развитие'!M23="","",IF('Речевое развитие'!M23=2,"сформирован",IF('Речевое развитие'!M23=0,"не сформирован", "в стадии формирования")))</f>
        <v/>
      </c>
      <c r="AK22" s="173" t="str">
        <f>IF('Речевое развитие'!N23="","",IF('Речевое развитие'!N23=2,"сформирован",IF('Речевое развитие'!N23=0,"не сформирован", "в стадии формирования")))</f>
        <v/>
      </c>
      <c r="AL22" s="173"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3"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3"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3" t="str">
        <f>'целевые ориентиры'!AM23</f>
        <v/>
      </c>
      <c r="AR22" s="173" t="str">
        <f>'Речевое развитие'!I23</f>
        <v/>
      </c>
      <c r="AS22" s="173" t="str">
        <f>IF('Речевое развитие'!D23="","",IF('Речевое развитие'!D23=2,"сформирован",IF('Речевое развитие'!D23=0,"не сформирован", "в стадии формирования")))</f>
        <v/>
      </c>
      <c r="AT22" s="173" t="e">
        <f>IF('Речевое развитие'!#REF!="","",IF('Речевое развитие'!#REF!=2,"сформирован",IF('Речевое развитие'!#REF!=0,"не сформирован", "в стадии формирования")))</f>
        <v>#REF!</v>
      </c>
      <c r="AU22" s="173" t="str">
        <f>IF('Речевое развитие'!E23="","",IF('Речевое развитие'!E23=2,"сформирован",IF('Речевое развитие'!E23=0,"не сформирован", "в стадии формирования")))</f>
        <v/>
      </c>
      <c r="AV22" s="173" t="str">
        <f>IF('Речевое развитие'!F23="","",IF('Речевое развитие'!F23=2,"сформирован",IF('Речевое развитие'!F23=0,"не сформирован", "в стадии формирования")))</f>
        <v/>
      </c>
      <c r="AW22" s="173" t="str">
        <f>IF('Речевое развитие'!G23="","",IF('Речевое развитие'!G23=2,"сформирован",IF('Речевое развитие'!G23=0,"не сформирован", "в стадии формирования")))</f>
        <v/>
      </c>
      <c r="AX22" s="173"/>
      <c r="AY22" s="173" t="str">
        <f>IF('Речевое развитие'!M23="","",IF('Речевое развитие'!M23=2,"сформирован",IF('Речевое развитие'!M23=0,"не сформирован", "в стадии формирования")))</f>
        <v/>
      </c>
      <c r="AZ22" s="173"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3" t="str">
        <f>'целевые ориентиры'!AV23</f>
        <v/>
      </c>
      <c r="BB22" s="173"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3"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5"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3" t="str">
        <f>IF('Физическое развитие'!D23="","",IF('Физическое развитие'!D23=2,"сформирован",IF('Физическое развитие'!D23=0,"не сформирован", "в стадии формирования")))</f>
        <v/>
      </c>
      <c r="BF22" s="173" t="str">
        <f>IF('Физическое развитие'!E23="","",IF('Физическое развитие'!E23=2,"сформирован",IF('Физическое развитие'!E23=0,"не сформирован", "в стадии формирования")))</f>
        <v/>
      </c>
      <c r="BG22" s="173" t="str">
        <f>IF('Физическое развитие'!F23="","",IF('Физическое развитие'!F23=2,"сформирован",IF('Физическое развитие'!F23=0,"не сформирован", "в стадии формирования")))</f>
        <v/>
      </c>
      <c r="BH22" s="173" t="str">
        <f>IF('Физическое развитие'!G23="","",IF('Физическое развитие'!G23=2,"сформирован",IF('Физическое развитие'!G23=0,"не сформирован", "в стадии формирования")))</f>
        <v/>
      </c>
      <c r="BI22" s="173" t="str">
        <f>IF('Физическое развитие'!H23="","",IF('Физическое развитие'!H23=2,"сформирован",IF('Физическое развитие'!H23=0,"не сформирован", "в стадии формирования")))</f>
        <v/>
      </c>
      <c r="BJ22" s="173" t="e">
        <f>IF('Физическое развитие'!#REF!="","",IF('Физическое развитие'!#REF!=2,"сформирован",IF('Физическое развитие'!#REF!=0,"не сформирован", "в стадии формирования")))</f>
        <v>#REF!</v>
      </c>
      <c r="BK22" s="173" t="str">
        <f>IF('Физическое развитие'!I23="","",IF('Физическое развитие'!I23=2,"сформирован",IF('Физическое развитие'!I23=0,"не сформирован", "в стадии формирования")))</f>
        <v/>
      </c>
      <c r="BL22" s="173" t="str">
        <f>IF('Физическое развитие'!J23="","",IF('Физическое развитие'!J23=2,"сформирован",IF('Физическое развитие'!J23=0,"не сформирован", "в стадии формирования")))</f>
        <v/>
      </c>
      <c r="BM22" s="173" t="str">
        <f>IF('Физическое развитие'!K23="","",IF('Физическое развитие'!K23=2,"сформирован",IF('Физическое развитие'!K23=0,"не сформирован", "в стадии формирования")))</f>
        <v/>
      </c>
      <c r="BN22" s="173" t="str">
        <f>IF('Физическое развитие'!M23="","",IF('Физическое развитие'!M23=2,"сформирован",IF('Физическое развитие'!M23=0,"не сформирован", "в стадии формирования")))</f>
        <v/>
      </c>
      <c r="BO22" s="17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3" t="str">
        <f>'целевые ориентиры'!BJ23</f>
        <v/>
      </c>
      <c r="BQ22" s="173"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3"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3"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3"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3"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3"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3" t="str">
        <f>IF('Физическое развитие'!L23="","",IF('Физическое развитие'!L23=2,"сформирован",IF('Физическое развитие'!L23=0,"не сформирован", "в стадии формирования")))</f>
        <v/>
      </c>
      <c r="CA22" s="173" t="str">
        <f>IF('Физическое развитие'!P23="","",IF('Физическое развитие'!P23=2,"сформирован",IF('Физическое развитие'!P23=0,"не сформирован", "в стадии формирования")))</f>
        <v/>
      </c>
      <c r="CB22" s="173" t="e">
        <f>IF('Физическое развитие'!#REF!="","",IF('Физическое развитие'!#REF!=2,"сформирован",IF('Физическое развитие'!#REF!=0,"не сформирован", "в стадии формирования")))</f>
        <v>#REF!</v>
      </c>
      <c r="CC22" s="173" t="str">
        <f>IF('Физическое развитие'!Q23="","",IF('Физическое развитие'!Q23=2,"сформирован",IF('Физическое развитие'!Q23=0,"не сформирован", "в стадии формирования")))</f>
        <v/>
      </c>
      <c r="CD22" s="173" t="str">
        <f>IF('Физическое развитие'!R23="","",IF('Физическое развитие'!R23=2,"сформирован",IF('Физическое развитие'!R23=0,"не сформирован", "в стадии формирования")))</f>
        <v/>
      </c>
      <c r="CE22" s="173"/>
      <c r="CF22" s="173" t="str">
        <f>'целевые ориентиры'!BX23</f>
        <v/>
      </c>
      <c r="CG22" s="173"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3"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3"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3"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3"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3"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3"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3" t="str">
        <f>IF('Познавательное развитие'!D24="","",IF('Познавательное развитие'!D24=2,"сформирован",IF('Познавательное развитие'!D24=0,"не сформирован", "в стадии формирования")))</f>
        <v/>
      </c>
      <c r="CP22" s="173" t="str">
        <f>IF('Познавательное развитие'!E24="","",IF('Познавательное развитие'!E24=2,"сформирован",IF('Познавательное развитие'!E24=0,"не сформирован", "в стадии формирования")))</f>
        <v/>
      </c>
      <c r="CQ22" s="173" t="str">
        <f>IF('Познавательное развитие'!F24="","",IF('Познавательное развитие'!F24=2,"сформирован",IF('Познавательное развитие'!F24=0,"не сформирован", "в стадии формирования")))</f>
        <v/>
      </c>
      <c r="CR22" s="173" t="str">
        <f>IF('Познавательное развитие'!I24="","",IF('Познавательное развитие'!I24=2,"сформирован",IF('Познавательное развитие'!I24=0,"не сформирован", "в стадии формирования")))</f>
        <v/>
      </c>
      <c r="CS22" s="173" t="str">
        <f>IF('Познавательное развитие'!K24="","",IF('Познавательное развитие'!K24=2,"сформирован",IF('Познавательное развитие'!K24=0,"не сформирован", "в стадии формирования")))</f>
        <v/>
      </c>
      <c r="CT22" s="173" t="str">
        <f>IF('Познавательное развитие'!S24="","",IF('Познавательное развитие'!S24=2,"сформирован",IF('Познавательное развитие'!S24=0,"не сформирован", "в стадии формирования")))</f>
        <v/>
      </c>
      <c r="CU22" s="173" t="str">
        <f>IF('Познавательное развитие'!U24="","",IF('Познавательное развитие'!U24=2,"сформирован",IF('Познавательное развитие'!U24=0,"не сформирован", "в стадии формирования")))</f>
        <v/>
      </c>
      <c r="CV22" s="173" t="e">
        <f>IF('Познавательное развитие'!#REF!="","",IF('Познавательное развитие'!#REF!=2,"сформирован",IF('Познавательное развитие'!#REF!=0,"не сформирован", "в стадии формирования")))</f>
        <v>#REF!</v>
      </c>
      <c r="CW22" s="173" t="str">
        <f>IF('Познавательное развитие'!Y24="","",IF('Познавательное развитие'!Y24=2,"сформирован",IF('Познавательное развитие'!Y24=0,"не сформирован", "в стадии формирования")))</f>
        <v/>
      </c>
      <c r="CX22" s="173" t="str">
        <f>IF('Познавательное развитие'!Z24="","",IF('Познавательное развитие'!Z24=2,"сформирован",IF('Познавательное развитие'!Z24=0,"не сформирован", "в стадии формирования")))</f>
        <v/>
      </c>
      <c r="CY22" s="173" t="str">
        <f>IF('Познавательное развитие'!AA24="","",IF('Познавательное развитие'!AA24=2,"сформирован",IF('Познавательное развитие'!AA24=0,"не сформирован", "в стадии формирования")))</f>
        <v/>
      </c>
      <c r="CZ22" s="173" t="str">
        <f>IF('Познавательное развитие'!AB24="","",IF('Познавательное развитие'!AB24=2,"сформирован",IF('Познавательное развитие'!AB24=0,"не сформирован", "в стадии формирования")))</f>
        <v/>
      </c>
      <c r="DA22" s="173" t="str">
        <f>IF('Познавательное развитие'!AC24="","",IF('Познавательное развитие'!AC24=2,"сформирован",IF('Познавательное развитие'!AC24=0,"не сформирован", "в стадии формирования")))</f>
        <v/>
      </c>
      <c r="DB22" s="173" t="str">
        <f>IF('Познавательное развитие'!AD24="","",IF('Познавательное развитие'!AD24=2,"сформирован",IF('Познавательное развитие'!AD24=0,"не сформирован", "в стадии формирования")))</f>
        <v/>
      </c>
      <c r="DC22" s="173" t="str">
        <f>IF('Познавательное развитие'!AE24="","",IF('Познавательное развитие'!AE24=2,"сформирован",IF('Познавательное развитие'!AE24=0,"не сформирован", "в стадии формирования")))</f>
        <v/>
      </c>
      <c r="DD22" s="173" t="str">
        <f>IF('Речевое развитие'!J23="","",IF('Речевое развитие'!J23=2,"сформирован",IF('Речевое развитие'!J23=0,"не сформирован", "в стадии формирования")))</f>
        <v/>
      </c>
      <c r="DE22" s="173" t="str">
        <f>IF('Речевое развитие'!K23="","",IF('Речевое развитие'!K23=2,"сформирован",IF('Речевое развитие'!K23=0,"не сформирован", "в стадии формирования")))</f>
        <v/>
      </c>
      <c r="DF22" s="173" t="str">
        <f>IF('Речевое развитие'!L23="","",IF('Речевое развитие'!L23=2,"сформирован",IF('Речевое развитие'!L23=0,"не сформирован", "в стадии формирования")))</f>
        <v/>
      </c>
      <c r="DG22" s="175"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3"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19" customFormat="1">
      <c r="A23" s="96">
        <f>список!A22</f>
        <v>21</v>
      </c>
      <c r="B23" s="163" t="str">
        <f>IF(список!B22="","",список!B22)</f>
        <v/>
      </c>
      <c r="C23" s="97" t="str">
        <f>IF(список!C22="","",список!C22)</f>
        <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3" t="str">
        <f>'целевые ориентиры'!Q24</f>
        <v/>
      </c>
      <c r="T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3"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3"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3"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3"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3" t="str">
        <f>IF('Познавательное развитие'!T25="","",IF('Познавательное развитие'!T25=2,"сформирован",IF('Познавательное развитие'!T25=0,"не сформирован", "в стадии формирования")))</f>
        <v/>
      </c>
      <c r="AC23" s="173" t="str">
        <f>IF('Речевое развитие'!G24="","",IF('Речевое развитие'!G24=2,"сформирован",IF('Речевое развитие'!G24=0,"не сформирован", "в стадии формирования")))</f>
        <v/>
      </c>
      <c r="AD23" s="173"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3" t="str">
        <f>'целевые ориентиры'!AB24</f>
        <v/>
      </c>
      <c r="AF23" s="173"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3" t="str">
        <f>IF('Познавательное развитие'!P25="","",IF('Познавательное развитие'!P25=2,"сформирован",IF('Познавательное развитие'!P25=0,"не сформирован", "в стадии формирования")))</f>
        <v/>
      </c>
      <c r="AH23" s="173" t="str">
        <f>IF('Речевое развитие'!F24="","",IF('Речевое развитие'!F24=2,"сформирован",IF('Речевое развитие'!GG24=0,"не сформирован", "в стадии формирования")))</f>
        <v/>
      </c>
      <c r="AI23" s="173" t="str">
        <f>IF('Речевое развитие'!G24="","",IF('Речевое развитие'!G24=2,"сформирован",IF('Речевое развитие'!GH24=0,"не сформирован", "в стадии формирования")))</f>
        <v/>
      </c>
      <c r="AJ23" s="173" t="str">
        <f>IF('Речевое развитие'!M24="","",IF('Речевое развитие'!M24=2,"сформирован",IF('Речевое развитие'!M24=0,"не сформирован", "в стадии формирования")))</f>
        <v/>
      </c>
      <c r="AK23" s="173" t="str">
        <f>IF('Речевое развитие'!N24="","",IF('Речевое развитие'!N24=2,"сформирован",IF('Речевое развитие'!N24=0,"не сформирован", "в стадии формирования")))</f>
        <v/>
      </c>
      <c r="AL23" s="173"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3"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3"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3" t="str">
        <f>'целевые ориентиры'!AM24</f>
        <v/>
      </c>
      <c r="AR23" s="173" t="str">
        <f>'Речевое развитие'!I24</f>
        <v/>
      </c>
      <c r="AS23" s="173" t="str">
        <f>IF('Речевое развитие'!D24="","",IF('Речевое развитие'!D24=2,"сформирован",IF('Речевое развитие'!D24=0,"не сформирован", "в стадии формирования")))</f>
        <v/>
      </c>
      <c r="AT23" s="173" t="e">
        <f>IF('Речевое развитие'!#REF!="","",IF('Речевое развитие'!#REF!=2,"сформирован",IF('Речевое развитие'!#REF!=0,"не сформирован", "в стадии формирования")))</f>
        <v>#REF!</v>
      </c>
      <c r="AU23" s="173" t="str">
        <f>IF('Речевое развитие'!E24="","",IF('Речевое развитие'!E24=2,"сформирован",IF('Речевое развитие'!E24=0,"не сформирован", "в стадии формирования")))</f>
        <v/>
      </c>
      <c r="AV23" s="173" t="str">
        <f>IF('Речевое развитие'!F24="","",IF('Речевое развитие'!F24=2,"сформирован",IF('Речевое развитие'!F24=0,"не сформирован", "в стадии формирования")))</f>
        <v/>
      </c>
      <c r="AW23" s="173" t="str">
        <f>IF('Речевое развитие'!G24="","",IF('Речевое развитие'!G24=2,"сформирован",IF('Речевое развитие'!G24=0,"не сформирован", "в стадии формирования")))</f>
        <v/>
      </c>
      <c r="AX23" s="173"/>
      <c r="AY23" s="173" t="str">
        <f>IF('Речевое развитие'!M24="","",IF('Речевое развитие'!M24=2,"сформирован",IF('Речевое развитие'!M24=0,"не сформирован", "в стадии формирования")))</f>
        <v/>
      </c>
      <c r="AZ23" s="173"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3" t="str">
        <f>'целевые ориентиры'!AV24</f>
        <v/>
      </c>
      <c r="BB23" s="173"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3"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5"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3" t="str">
        <f>IF('Физическое развитие'!D24="","",IF('Физическое развитие'!D24=2,"сформирован",IF('Физическое развитие'!D24=0,"не сформирован", "в стадии формирования")))</f>
        <v/>
      </c>
      <c r="BF23" s="173" t="str">
        <f>IF('Физическое развитие'!E24="","",IF('Физическое развитие'!E24=2,"сформирован",IF('Физическое развитие'!E24=0,"не сформирован", "в стадии формирования")))</f>
        <v/>
      </c>
      <c r="BG23" s="173" t="str">
        <f>IF('Физическое развитие'!F24="","",IF('Физическое развитие'!F24=2,"сформирован",IF('Физическое развитие'!F24=0,"не сформирован", "в стадии формирования")))</f>
        <v/>
      </c>
      <c r="BH23" s="173" t="str">
        <f>IF('Физическое развитие'!G24="","",IF('Физическое развитие'!G24=2,"сформирован",IF('Физическое развитие'!G24=0,"не сформирован", "в стадии формирования")))</f>
        <v/>
      </c>
      <c r="BI23" s="173" t="str">
        <f>IF('Физическое развитие'!H24="","",IF('Физическое развитие'!H24=2,"сформирован",IF('Физическое развитие'!H24=0,"не сформирован", "в стадии формирования")))</f>
        <v/>
      </c>
      <c r="BJ23" s="173" t="e">
        <f>IF('Физическое развитие'!#REF!="","",IF('Физическое развитие'!#REF!=2,"сформирован",IF('Физическое развитие'!#REF!=0,"не сформирован", "в стадии формирования")))</f>
        <v>#REF!</v>
      </c>
      <c r="BK23" s="173" t="str">
        <f>IF('Физическое развитие'!I24="","",IF('Физическое развитие'!I24=2,"сформирован",IF('Физическое развитие'!I24=0,"не сформирован", "в стадии формирования")))</f>
        <v/>
      </c>
      <c r="BL23" s="173" t="str">
        <f>IF('Физическое развитие'!J24="","",IF('Физическое развитие'!J24=2,"сформирован",IF('Физическое развитие'!J24=0,"не сформирован", "в стадии формирования")))</f>
        <v/>
      </c>
      <c r="BM23" s="173" t="str">
        <f>IF('Физическое развитие'!K24="","",IF('Физическое развитие'!K24=2,"сформирован",IF('Физическое развитие'!K24=0,"не сформирован", "в стадии формирования")))</f>
        <v/>
      </c>
      <c r="BN23" s="173" t="str">
        <f>IF('Физическое развитие'!M24="","",IF('Физическое развитие'!M24=2,"сформирован",IF('Физическое развитие'!M24=0,"не сформирован", "в стадии формирования")))</f>
        <v/>
      </c>
      <c r="BO23" s="17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3" t="str">
        <f>'целевые ориентиры'!BJ24</f>
        <v/>
      </c>
      <c r="BQ23" s="173"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3"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3"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3"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3"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3"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3" t="str">
        <f>IF('Физическое развитие'!L24="","",IF('Физическое развитие'!L24=2,"сформирован",IF('Физическое развитие'!L24=0,"не сформирован", "в стадии формирования")))</f>
        <v/>
      </c>
      <c r="CA23" s="173" t="str">
        <f>IF('Физическое развитие'!P24="","",IF('Физическое развитие'!P24=2,"сформирован",IF('Физическое развитие'!P24=0,"не сформирован", "в стадии формирования")))</f>
        <v/>
      </c>
      <c r="CB23" s="173" t="e">
        <f>IF('Физическое развитие'!#REF!="","",IF('Физическое развитие'!#REF!=2,"сформирован",IF('Физическое развитие'!#REF!=0,"не сформирован", "в стадии формирования")))</f>
        <v>#REF!</v>
      </c>
      <c r="CC23" s="173" t="str">
        <f>IF('Физическое развитие'!Q24="","",IF('Физическое развитие'!Q24=2,"сформирован",IF('Физическое развитие'!Q24=0,"не сформирован", "в стадии формирования")))</f>
        <v/>
      </c>
      <c r="CD23" s="173" t="str">
        <f>IF('Физическое развитие'!R24="","",IF('Физическое развитие'!R24=2,"сформирован",IF('Физическое развитие'!R24=0,"не сформирован", "в стадии формирования")))</f>
        <v/>
      </c>
      <c r="CE23" s="173"/>
      <c r="CF23" s="173" t="str">
        <f>'целевые ориентиры'!BX24</f>
        <v/>
      </c>
      <c r="CG23" s="173"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3"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3"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3"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3"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3"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3"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3" t="str">
        <f>IF('Познавательное развитие'!D25="","",IF('Познавательное развитие'!D25=2,"сформирован",IF('Познавательное развитие'!D25=0,"не сформирован", "в стадии формирования")))</f>
        <v/>
      </c>
      <c r="CP23" s="173" t="str">
        <f>IF('Познавательное развитие'!E25="","",IF('Познавательное развитие'!E25=2,"сформирован",IF('Познавательное развитие'!E25=0,"не сформирован", "в стадии формирования")))</f>
        <v/>
      </c>
      <c r="CQ23" s="173" t="str">
        <f>IF('Познавательное развитие'!F25="","",IF('Познавательное развитие'!F25=2,"сформирован",IF('Познавательное развитие'!F25=0,"не сформирован", "в стадии формирования")))</f>
        <v/>
      </c>
      <c r="CR23" s="173" t="str">
        <f>IF('Познавательное развитие'!I25="","",IF('Познавательное развитие'!I25=2,"сформирован",IF('Познавательное развитие'!I25=0,"не сформирован", "в стадии формирования")))</f>
        <v/>
      </c>
      <c r="CS23" s="173" t="str">
        <f>IF('Познавательное развитие'!K25="","",IF('Познавательное развитие'!K25=2,"сформирован",IF('Познавательное развитие'!K25=0,"не сформирован", "в стадии формирования")))</f>
        <v/>
      </c>
      <c r="CT23" s="173" t="str">
        <f>IF('Познавательное развитие'!S25="","",IF('Познавательное развитие'!S25=2,"сформирован",IF('Познавательное развитие'!S25=0,"не сформирован", "в стадии формирования")))</f>
        <v/>
      </c>
      <c r="CU23" s="173" t="str">
        <f>IF('Познавательное развитие'!U25="","",IF('Познавательное развитие'!U25=2,"сформирован",IF('Познавательное развитие'!U25=0,"не сформирован", "в стадии формирования")))</f>
        <v/>
      </c>
      <c r="CV23" s="173" t="e">
        <f>IF('Познавательное развитие'!#REF!="","",IF('Познавательное развитие'!#REF!=2,"сформирован",IF('Познавательное развитие'!#REF!=0,"не сформирован", "в стадии формирования")))</f>
        <v>#REF!</v>
      </c>
      <c r="CW23" s="173" t="str">
        <f>IF('Познавательное развитие'!Y25="","",IF('Познавательное развитие'!Y25=2,"сформирован",IF('Познавательное развитие'!Y25=0,"не сформирован", "в стадии формирования")))</f>
        <v/>
      </c>
      <c r="CX23" s="173" t="str">
        <f>IF('Познавательное развитие'!Z25="","",IF('Познавательное развитие'!Z25=2,"сформирован",IF('Познавательное развитие'!Z25=0,"не сформирован", "в стадии формирования")))</f>
        <v/>
      </c>
      <c r="CY23" s="173" t="str">
        <f>IF('Познавательное развитие'!AA25="","",IF('Познавательное развитие'!AA25=2,"сформирован",IF('Познавательное развитие'!AA25=0,"не сформирован", "в стадии формирования")))</f>
        <v/>
      </c>
      <c r="CZ23" s="173" t="str">
        <f>IF('Познавательное развитие'!AB25="","",IF('Познавательное развитие'!AB25=2,"сформирован",IF('Познавательное развитие'!AB25=0,"не сформирован", "в стадии формирования")))</f>
        <v/>
      </c>
      <c r="DA23" s="173" t="str">
        <f>IF('Познавательное развитие'!AC25="","",IF('Познавательное развитие'!AC25=2,"сформирован",IF('Познавательное развитие'!AC25=0,"не сформирован", "в стадии формирования")))</f>
        <v/>
      </c>
      <c r="DB23" s="173" t="str">
        <f>IF('Познавательное развитие'!AD25="","",IF('Познавательное развитие'!AD25=2,"сформирован",IF('Познавательное развитие'!AD25=0,"не сформирован", "в стадии формирования")))</f>
        <v/>
      </c>
      <c r="DC23" s="173" t="str">
        <f>IF('Познавательное развитие'!AE25="","",IF('Познавательное развитие'!AE25=2,"сформирован",IF('Познавательное развитие'!AE25=0,"не сформирован", "в стадии формирования")))</f>
        <v/>
      </c>
      <c r="DD23" s="173" t="str">
        <f>IF('Речевое развитие'!J24="","",IF('Речевое развитие'!J24=2,"сформирован",IF('Речевое развитие'!J24=0,"не сформирован", "в стадии формирования")))</f>
        <v/>
      </c>
      <c r="DE23" s="173" t="str">
        <f>IF('Речевое развитие'!K24="","",IF('Речевое развитие'!K24=2,"сформирован",IF('Речевое развитие'!K24=0,"не сформирован", "в стадии формирования")))</f>
        <v/>
      </c>
      <c r="DF23" s="173" t="str">
        <f>IF('Речевое развитие'!L24="","",IF('Речевое развитие'!L24=2,"сформирован",IF('Речевое развитие'!L24=0,"не сформирован", "в стадии формирования")))</f>
        <v/>
      </c>
      <c r="DG23" s="175"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3"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19" customFormat="1">
      <c r="A24" s="96">
        <f>список!A23</f>
        <v>22</v>
      </c>
      <c r="B24" s="163" t="str">
        <f>IF(список!B23="","",список!B23)</f>
        <v/>
      </c>
      <c r="C24" s="97" t="str">
        <f>IF(список!C23="","",список!C23)</f>
        <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3" t="str">
        <f>'целевые ориентиры'!Q25</f>
        <v/>
      </c>
      <c r="T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3"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3"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3"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3"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3" t="str">
        <f>IF('Познавательное развитие'!T26="","",IF('Познавательное развитие'!T26=2,"сформирован",IF('Познавательное развитие'!T26=0,"не сформирован", "в стадии формирования")))</f>
        <v/>
      </c>
      <c r="AC24" s="173" t="str">
        <f>IF('Речевое развитие'!G25="","",IF('Речевое развитие'!G25=2,"сформирован",IF('Речевое развитие'!G25=0,"не сформирован", "в стадии формирования")))</f>
        <v/>
      </c>
      <c r="AD24" s="173"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3" t="str">
        <f>'целевые ориентиры'!AB25</f>
        <v/>
      </c>
      <c r="AF24" s="173"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3" t="str">
        <f>IF('Познавательное развитие'!P26="","",IF('Познавательное развитие'!P26=2,"сформирован",IF('Познавательное развитие'!P26=0,"не сформирован", "в стадии формирования")))</f>
        <v/>
      </c>
      <c r="AH24" s="173" t="str">
        <f>IF('Речевое развитие'!F25="","",IF('Речевое развитие'!F25=2,"сформирован",IF('Речевое развитие'!GG25=0,"не сформирован", "в стадии формирования")))</f>
        <v/>
      </c>
      <c r="AI24" s="173" t="str">
        <f>IF('Речевое развитие'!G25="","",IF('Речевое развитие'!G25=2,"сформирован",IF('Речевое развитие'!GH25=0,"не сформирован", "в стадии формирования")))</f>
        <v/>
      </c>
      <c r="AJ24" s="173" t="str">
        <f>IF('Речевое развитие'!M25="","",IF('Речевое развитие'!M25=2,"сформирован",IF('Речевое развитие'!M25=0,"не сформирован", "в стадии формирования")))</f>
        <v/>
      </c>
      <c r="AK24" s="173" t="str">
        <f>IF('Речевое развитие'!N25="","",IF('Речевое развитие'!N25=2,"сформирован",IF('Речевое развитие'!N25=0,"не сформирован", "в стадии формирования")))</f>
        <v/>
      </c>
      <c r="AL24" s="173"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3"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3"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3" t="str">
        <f>'целевые ориентиры'!AM25</f>
        <v/>
      </c>
      <c r="AR24" s="173" t="str">
        <f>'Речевое развитие'!I25</f>
        <v/>
      </c>
      <c r="AS24" s="173" t="str">
        <f>IF('Речевое развитие'!D25="","",IF('Речевое развитие'!D25=2,"сформирован",IF('Речевое развитие'!D25=0,"не сформирован", "в стадии формирования")))</f>
        <v/>
      </c>
      <c r="AT24" s="173" t="e">
        <f>IF('Речевое развитие'!#REF!="","",IF('Речевое развитие'!#REF!=2,"сформирован",IF('Речевое развитие'!#REF!=0,"не сформирован", "в стадии формирования")))</f>
        <v>#REF!</v>
      </c>
      <c r="AU24" s="173" t="str">
        <f>IF('Речевое развитие'!E25="","",IF('Речевое развитие'!E25=2,"сформирован",IF('Речевое развитие'!E25=0,"не сформирован", "в стадии формирования")))</f>
        <v/>
      </c>
      <c r="AV24" s="173" t="str">
        <f>IF('Речевое развитие'!F25="","",IF('Речевое развитие'!F25=2,"сформирован",IF('Речевое развитие'!F25=0,"не сформирован", "в стадии формирования")))</f>
        <v/>
      </c>
      <c r="AW24" s="173" t="str">
        <f>IF('Речевое развитие'!G25="","",IF('Речевое развитие'!G25=2,"сформирован",IF('Речевое развитие'!G25=0,"не сформирован", "в стадии формирования")))</f>
        <v/>
      </c>
      <c r="AX24" s="173"/>
      <c r="AY24" s="173" t="str">
        <f>IF('Речевое развитие'!M25="","",IF('Речевое развитие'!M25=2,"сформирован",IF('Речевое развитие'!M25=0,"не сформирован", "в стадии формирования")))</f>
        <v/>
      </c>
      <c r="AZ24" s="173"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3" t="str">
        <f>'целевые ориентиры'!AV25</f>
        <v/>
      </c>
      <c r="BB24" s="173"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3"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5"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3" t="str">
        <f>IF('Физическое развитие'!D25="","",IF('Физическое развитие'!D25=2,"сформирован",IF('Физическое развитие'!D25=0,"не сформирован", "в стадии формирования")))</f>
        <v/>
      </c>
      <c r="BF24" s="173" t="str">
        <f>IF('Физическое развитие'!E25="","",IF('Физическое развитие'!E25=2,"сформирован",IF('Физическое развитие'!E25=0,"не сформирован", "в стадии формирования")))</f>
        <v/>
      </c>
      <c r="BG24" s="173" t="str">
        <f>IF('Физическое развитие'!F25="","",IF('Физическое развитие'!F25=2,"сформирован",IF('Физическое развитие'!F25=0,"не сформирован", "в стадии формирования")))</f>
        <v/>
      </c>
      <c r="BH24" s="173" t="str">
        <f>IF('Физическое развитие'!G25="","",IF('Физическое развитие'!G25=2,"сформирован",IF('Физическое развитие'!G25=0,"не сформирован", "в стадии формирования")))</f>
        <v/>
      </c>
      <c r="BI24" s="173" t="str">
        <f>IF('Физическое развитие'!H25="","",IF('Физическое развитие'!H25=2,"сформирован",IF('Физическое развитие'!H25=0,"не сформирован", "в стадии формирования")))</f>
        <v/>
      </c>
      <c r="BJ24" s="173" t="e">
        <f>IF('Физическое развитие'!#REF!="","",IF('Физическое развитие'!#REF!=2,"сформирован",IF('Физическое развитие'!#REF!=0,"не сформирован", "в стадии формирования")))</f>
        <v>#REF!</v>
      </c>
      <c r="BK24" s="173" t="str">
        <f>IF('Физическое развитие'!I25="","",IF('Физическое развитие'!I25=2,"сформирован",IF('Физическое развитие'!I25=0,"не сформирован", "в стадии формирования")))</f>
        <v/>
      </c>
      <c r="BL24" s="173" t="str">
        <f>IF('Физическое развитие'!J25="","",IF('Физическое развитие'!J25=2,"сформирован",IF('Физическое развитие'!J25=0,"не сформирован", "в стадии формирования")))</f>
        <v/>
      </c>
      <c r="BM24" s="173" t="str">
        <f>IF('Физическое развитие'!K25="","",IF('Физическое развитие'!K25=2,"сформирован",IF('Физическое развитие'!K25=0,"не сформирован", "в стадии формирования")))</f>
        <v/>
      </c>
      <c r="BN24" s="173" t="str">
        <f>IF('Физическое развитие'!M25="","",IF('Физическое развитие'!M25=2,"сформирован",IF('Физическое развитие'!M25=0,"не сформирован", "в стадии формирования")))</f>
        <v/>
      </c>
      <c r="BO24" s="17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3" t="str">
        <f>'целевые ориентиры'!BJ25</f>
        <v/>
      </c>
      <c r="BQ24" s="173"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3"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3"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3"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Y24" s="173"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3" t="str">
        <f>IF('Физическое развитие'!L25="","",IF('Физическое развитие'!L25=2,"сформирован",IF('Физическое развитие'!L25=0,"не сформирован", "в стадии формирования")))</f>
        <v/>
      </c>
      <c r="CA24" s="173" t="str">
        <f>IF('Физическое развитие'!P25="","",IF('Физическое развитие'!P25=2,"сформирован",IF('Физическое развитие'!P25=0,"не сформирован", "в стадии формирования")))</f>
        <v/>
      </c>
      <c r="CB24" s="173" t="e">
        <f>IF('Физическое развитие'!#REF!="","",IF('Физическое развитие'!#REF!=2,"сформирован",IF('Физическое развитие'!#REF!=0,"не сформирован", "в стадии формирования")))</f>
        <v>#REF!</v>
      </c>
      <c r="CC24" s="173" t="str">
        <f>IF('Физическое развитие'!Q25="","",IF('Физическое развитие'!Q25=2,"сформирован",IF('Физическое развитие'!Q25=0,"не сформирован", "в стадии формирования")))</f>
        <v/>
      </c>
      <c r="CD24" s="173" t="str">
        <f>IF('Физическое развитие'!R25="","",IF('Физическое развитие'!R25=2,"сформирован",IF('Физическое развитие'!R25=0,"не сформирован", "в стадии формирования")))</f>
        <v/>
      </c>
      <c r="CE24" s="173"/>
      <c r="CF24" s="173" t="str">
        <f>'целевые ориентиры'!BX25</f>
        <v/>
      </c>
      <c r="CG24" s="173"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3"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3"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3"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3"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3"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3"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3" t="str">
        <f>IF('Познавательное развитие'!D26="","",IF('Познавательное развитие'!D26=2,"сформирован",IF('Познавательное развитие'!D26=0,"не сформирован", "в стадии формирования")))</f>
        <v/>
      </c>
      <c r="CP24" s="173" t="str">
        <f>IF('Познавательное развитие'!E26="","",IF('Познавательное развитие'!E26=2,"сформирован",IF('Познавательное развитие'!E26=0,"не сформирован", "в стадии формирования")))</f>
        <v/>
      </c>
      <c r="CQ24" s="173" t="str">
        <f>IF('Познавательное развитие'!F26="","",IF('Познавательное развитие'!F26=2,"сформирован",IF('Познавательное развитие'!F26=0,"не сформирован", "в стадии формирования")))</f>
        <v/>
      </c>
      <c r="CR24" s="173" t="str">
        <f>IF('Познавательное развитие'!I26="","",IF('Познавательное развитие'!I26=2,"сформирован",IF('Познавательное развитие'!I26=0,"не сформирован", "в стадии формирования")))</f>
        <v/>
      </c>
      <c r="CS24" s="173" t="str">
        <f>IF('Познавательное развитие'!K26="","",IF('Познавательное развитие'!K26=2,"сформирован",IF('Познавательное развитие'!K26=0,"не сформирован", "в стадии формирования")))</f>
        <v/>
      </c>
      <c r="CT24" s="173" t="str">
        <f>IF('Познавательное развитие'!S26="","",IF('Познавательное развитие'!S26=2,"сформирован",IF('Познавательное развитие'!S26=0,"не сформирован", "в стадии формирования")))</f>
        <v/>
      </c>
      <c r="CU24" s="173" t="str">
        <f>IF('Познавательное развитие'!U26="","",IF('Познавательное развитие'!U26=2,"сформирован",IF('Познавательное развитие'!U26=0,"не сформирован", "в стадии формирования")))</f>
        <v/>
      </c>
      <c r="CV24" s="173" t="e">
        <f>IF('Познавательное развитие'!#REF!="","",IF('Познавательное развитие'!#REF!=2,"сформирован",IF('Познавательное развитие'!#REF!=0,"не сформирован", "в стадии формирования")))</f>
        <v>#REF!</v>
      </c>
      <c r="CW24" s="173" t="str">
        <f>IF('Познавательное развитие'!Y26="","",IF('Познавательное развитие'!Y26=2,"сформирован",IF('Познавательное развитие'!Y26=0,"не сформирован", "в стадии формирования")))</f>
        <v/>
      </c>
      <c r="CX24" s="173" t="str">
        <f>IF('Познавательное развитие'!Z26="","",IF('Познавательное развитие'!Z26=2,"сформирован",IF('Познавательное развитие'!Z26=0,"не сформирован", "в стадии формирования")))</f>
        <v/>
      </c>
      <c r="CY24" s="173" t="str">
        <f>IF('Познавательное развитие'!AA26="","",IF('Познавательное развитие'!AA26=2,"сформирован",IF('Познавательное развитие'!AA26=0,"не сформирован", "в стадии формирования")))</f>
        <v/>
      </c>
      <c r="CZ24" s="173" t="str">
        <f>IF('Познавательное развитие'!AB26="","",IF('Познавательное развитие'!AB26=2,"сформирован",IF('Познавательное развитие'!AB26=0,"не сформирован", "в стадии формирования")))</f>
        <v/>
      </c>
      <c r="DA24" s="173" t="str">
        <f>IF('Познавательное развитие'!AC26="","",IF('Познавательное развитие'!AC26=2,"сформирован",IF('Познавательное развитие'!AC26=0,"не сформирован", "в стадии формирования")))</f>
        <v/>
      </c>
      <c r="DB24" s="173" t="str">
        <f>IF('Познавательное развитие'!AD26="","",IF('Познавательное развитие'!AD26=2,"сформирован",IF('Познавательное развитие'!AD26=0,"не сформирован", "в стадии формирования")))</f>
        <v/>
      </c>
      <c r="DC24" s="173" t="str">
        <f>IF('Познавательное развитие'!AE26="","",IF('Познавательное развитие'!AE26=2,"сформирован",IF('Познавательное развитие'!AE26=0,"не сформирован", "в стадии формирования")))</f>
        <v/>
      </c>
      <c r="DD24" s="173" t="str">
        <f>IF('Речевое развитие'!J25="","",IF('Речевое развитие'!J25=2,"сформирован",IF('Речевое развитие'!J25=0,"не сформирован", "в стадии формирования")))</f>
        <v/>
      </c>
      <c r="DE24" s="173" t="str">
        <f>IF('Речевое развитие'!K25="","",IF('Речевое развитие'!K25=2,"сформирован",IF('Речевое развитие'!K25=0,"не сформирован", "в стадии формирования")))</f>
        <v/>
      </c>
      <c r="DF24" s="173" t="str">
        <f>IF('Речевое развитие'!L25="","",IF('Речевое развитие'!L25=2,"сформирован",IF('Речевое развитие'!L25=0,"не сформирован", "в стадии формирования")))</f>
        <v/>
      </c>
      <c r="DG24" s="175"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3"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19" customFormat="1">
      <c r="A25" s="96">
        <f>список!A24</f>
        <v>23</v>
      </c>
      <c r="B25" s="163" t="str">
        <f>IF(список!B24="","",список!B24)</f>
        <v/>
      </c>
      <c r="C25" s="97" t="str">
        <f>IF(список!C24="","",список!C24)</f>
        <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3" t="str">
        <f>'целевые ориентиры'!Q26</f>
        <v/>
      </c>
      <c r="T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3"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3"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3"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3"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3" t="str">
        <f>IF('Познавательное развитие'!T27="","",IF('Познавательное развитие'!T27=2,"сформирован",IF('Познавательное развитие'!T27=0,"не сформирован", "в стадии формирования")))</f>
        <v/>
      </c>
      <c r="AC25" s="173" t="str">
        <f>IF('Речевое развитие'!G26="","",IF('Речевое развитие'!G26=2,"сформирован",IF('Речевое развитие'!G26=0,"не сформирован", "в стадии формирования")))</f>
        <v/>
      </c>
      <c r="AD25" s="173"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3" t="str">
        <f>'целевые ориентиры'!AB26</f>
        <v/>
      </c>
      <c r="AF25" s="173"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3" t="str">
        <f>IF('Познавательное развитие'!P27="","",IF('Познавательное развитие'!P27=2,"сформирован",IF('Познавательное развитие'!P27=0,"не сформирован", "в стадии формирования")))</f>
        <v/>
      </c>
      <c r="AH25" s="173" t="str">
        <f>IF('Речевое развитие'!F26="","",IF('Речевое развитие'!F26=2,"сформирован",IF('Речевое развитие'!GG26=0,"не сформирован", "в стадии формирования")))</f>
        <v/>
      </c>
      <c r="AI25" s="173" t="str">
        <f>IF('Речевое развитие'!G26="","",IF('Речевое развитие'!G26=2,"сформирован",IF('Речевое развитие'!GH26=0,"не сформирован", "в стадии формирования")))</f>
        <v/>
      </c>
      <c r="AJ25" s="173" t="str">
        <f>IF('Речевое развитие'!M26="","",IF('Речевое развитие'!M26=2,"сформирован",IF('Речевое развитие'!M26=0,"не сформирован", "в стадии формирования")))</f>
        <v/>
      </c>
      <c r="AK25" s="173" t="str">
        <f>IF('Речевое развитие'!N26="","",IF('Речевое развитие'!N26=2,"сформирован",IF('Речевое развитие'!N26=0,"не сформирован", "в стадии формирования")))</f>
        <v/>
      </c>
      <c r="AL25" s="173"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3"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3"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3" t="str">
        <f>'целевые ориентиры'!AM26</f>
        <v/>
      </c>
      <c r="AR25" s="173" t="str">
        <f>'Речевое развитие'!I26</f>
        <v/>
      </c>
      <c r="AS25" s="173" t="str">
        <f>IF('Речевое развитие'!D26="","",IF('Речевое развитие'!D26=2,"сформирован",IF('Речевое развитие'!D26=0,"не сформирован", "в стадии формирования")))</f>
        <v/>
      </c>
      <c r="AT25" s="173" t="e">
        <f>IF('Речевое развитие'!#REF!="","",IF('Речевое развитие'!#REF!=2,"сформирован",IF('Речевое развитие'!#REF!=0,"не сформирован", "в стадии формирования")))</f>
        <v>#REF!</v>
      </c>
      <c r="AU25" s="173" t="str">
        <f>IF('Речевое развитие'!E26="","",IF('Речевое развитие'!E26=2,"сформирован",IF('Речевое развитие'!E26=0,"не сформирован", "в стадии формирования")))</f>
        <v/>
      </c>
      <c r="AV25" s="173" t="str">
        <f>IF('Речевое развитие'!F26="","",IF('Речевое развитие'!F26=2,"сформирован",IF('Речевое развитие'!F26=0,"не сформирован", "в стадии формирования")))</f>
        <v/>
      </c>
      <c r="AW25" s="173" t="str">
        <f>IF('Речевое развитие'!G26="","",IF('Речевое развитие'!G26=2,"сформирован",IF('Речевое развитие'!G26=0,"не сформирован", "в стадии формирования")))</f>
        <v/>
      </c>
      <c r="AX25" s="173"/>
      <c r="AY25" s="173" t="str">
        <f>IF('Речевое развитие'!M26="","",IF('Речевое развитие'!M26=2,"сформирован",IF('Речевое развитие'!M26=0,"не сформирован", "в стадии формирования")))</f>
        <v/>
      </c>
      <c r="AZ25" s="173"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3" t="str">
        <f>'целевые ориентиры'!AV26</f>
        <v/>
      </c>
      <c r="BB25" s="173"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3"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5"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3" t="str">
        <f>IF('Физическое развитие'!D26="","",IF('Физическое развитие'!D26=2,"сформирован",IF('Физическое развитие'!D26=0,"не сформирован", "в стадии формирования")))</f>
        <v/>
      </c>
      <c r="BF25" s="173" t="str">
        <f>IF('Физическое развитие'!E26="","",IF('Физическое развитие'!E26=2,"сформирован",IF('Физическое развитие'!E26=0,"не сформирован", "в стадии формирования")))</f>
        <v/>
      </c>
      <c r="BG25" s="173" t="str">
        <f>IF('Физическое развитие'!F26="","",IF('Физическое развитие'!F26=2,"сформирован",IF('Физическое развитие'!F26=0,"не сформирован", "в стадии формирования")))</f>
        <v/>
      </c>
      <c r="BH25" s="173" t="str">
        <f>IF('Физическое развитие'!G26="","",IF('Физическое развитие'!G26=2,"сформирован",IF('Физическое развитие'!G26=0,"не сформирован", "в стадии формирования")))</f>
        <v/>
      </c>
      <c r="BI25" s="173" t="str">
        <f>IF('Физическое развитие'!H26="","",IF('Физическое развитие'!H26=2,"сформирован",IF('Физическое развитие'!H26=0,"не сформирован", "в стадии формирования")))</f>
        <v/>
      </c>
      <c r="BJ25" s="173" t="e">
        <f>IF('Физическое развитие'!#REF!="","",IF('Физическое развитие'!#REF!=2,"сформирован",IF('Физическое развитие'!#REF!=0,"не сформирован", "в стадии формирования")))</f>
        <v>#REF!</v>
      </c>
      <c r="BK25" s="173" t="str">
        <f>IF('Физическое развитие'!I26="","",IF('Физическое развитие'!I26=2,"сформирован",IF('Физическое развитие'!I26=0,"не сформирован", "в стадии формирования")))</f>
        <v/>
      </c>
      <c r="BL25" s="173" t="str">
        <f>IF('Физическое развитие'!J26="","",IF('Физическое развитие'!J26=2,"сформирован",IF('Физическое развитие'!J26=0,"не сформирован", "в стадии формирования")))</f>
        <v/>
      </c>
      <c r="BM25" s="173" t="str">
        <f>IF('Физическое развитие'!K26="","",IF('Физическое развитие'!K26=2,"сформирован",IF('Физическое развитие'!K26=0,"не сформирован", "в стадии формирования")))</f>
        <v/>
      </c>
      <c r="BN25" s="173" t="str">
        <f>IF('Физическое развитие'!M26="","",IF('Физическое развитие'!M26=2,"сформирован",IF('Физическое развитие'!M26=0,"не сформирован", "в стадии формирования")))</f>
        <v/>
      </c>
      <c r="BO25" s="17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3" t="str">
        <f>'целевые ориентиры'!BJ26</f>
        <v/>
      </c>
      <c r="BQ25" s="173"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3"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3"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3"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3"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5" s="173"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3" t="str">
        <f>IF('Физическое развитие'!L26="","",IF('Физическое развитие'!L26=2,"сформирован",IF('Физическое развитие'!L26=0,"не сформирован", "в стадии формирования")))</f>
        <v/>
      </c>
      <c r="CA25" s="173" t="str">
        <f>IF('Физическое развитие'!P26="","",IF('Физическое развитие'!P26=2,"сформирован",IF('Физическое развитие'!P26=0,"не сформирован", "в стадии формирования")))</f>
        <v/>
      </c>
      <c r="CB25" s="173" t="e">
        <f>IF('Физическое развитие'!#REF!="","",IF('Физическое развитие'!#REF!=2,"сформирован",IF('Физическое развитие'!#REF!=0,"не сформирован", "в стадии формирования")))</f>
        <v>#REF!</v>
      </c>
      <c r="CC25" s="173" t="str">
        <f>IF('Физическое развитие'!Q26="","",IF('Физическое развитие'!Q26=2,"сформирован",IF('Физическое развитие'!Q26=0,"не сформирован", "в стадии формирования")))</f>
        <v/>
      </c>
      <c r="CD25" s="173" t="str">
        <f>IF('Физическое развитие'!R26="","",IF('Физическое развитие'!R26=2,"сформирован",IF('Физическое развитие'!R26=0,"не сформирован", "в стадии формирования")))</f>
        <v/>
      </c>
      <c r="CE25" s="173"/>
      <c r="CF25" s="173" t="str">
        <f>'целевые ориентиры'!BX26</f>
        <v/>
      </c>
      <c r="CG25" s="173"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3"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3"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3"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3"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3"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3"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3" t="str">
        <f>IF('Познавательное развитие'!D27="","",IF('Познавательное развитие'!D27=2,"сформирован",IF('Познавательное развитие'!D27=0,"не сформирован", "в стадии формирования")))</f>
        <v/>
      </c>
      <c r="CP25" s="173" t="str">
        <f>IF('Познавательное развитие'!E27="","",IF('Познавательное развитие'!E27=2,"сформирован",IF('Познавательное развитие'!E27=0,"не сформирован", "в стадии формирования")))</f>
        <v/>
      </c>
      <c r="CQ25" s="173" t="str">
        <f>IF('Познавательное развитие'!F27="","",IF('Познавательное развитие'!F27=2,"сформирован",IF('Познавательное развитие'!F27=0,"не сформирован", "в стадии формирования")))</f>
        <v/>
      </c>
      <c r="CR25" s="173" t="str">
        <f>IF('Познавательное развитие'!I27="","",IF('Познавательное развитие'!I27=2,"сформирован",IF('Познавательное развитие'!I27=0,"не сформирован", "в стадии формирования")))</f>
        <v/>
      </c>
      <c r="CS25" s="173" t="str">
        <f>IF('Познавательное развитие'!K27="","",IF('Познавательное развитие'!K27=2,"сформирован",IF('Познавательное развитие'!K27=0,"не сформирован", "в стадии формирования")))</f>
        <v/>
      </c>
      <c r="CT25" s="173" t="str">
        <f>IF('Познавательное развитие'!S27="","",IF('Познавательное развитие'!S27=2,"сформирован",IF('Познавательное развитие'!S27=0,"не сформирован", "в стадии формирования")))</f>
        <v/>
      </c>
      <c r="CU25" s="173" t="str">
        <f>IF('Познавательное развитие'!U27="","",IF('Познавательное развитие'!U27=2,"сформирован",IF('Познавательное развитие'!U27=0,"не сформирован", "в стадии формирования")))</f>
        <v/>
      </c>
      <c r="CV25" s="173" t="e">
        <f>IF('Познавательное развитие'!#REF!="","",IF('Познавательное развитие'!#REF!=2,"сформирован",IF('Познавательное развитие'!#REF!=0,"не сформирован", "в стадии формирования")))</f>
        <v>#REF!</v>
      </c>
      <c r="CW25" s="173" t="str">
        <f>IF('Познавательное развитие'!Y27="","",IF('Познавательное развитие'!Y27=2,"сформирован",IF('Познавательное развитие'!Y27=0,"не сформирован", "в стадии формирования")))</f>
        <v/>
      </c>
      <c r="CX25" s="173" t="str">
        <f>IF('Познавательное развитие'!Z27="","",IF('Познавательное развитие'!Z27=2,"сформирован",IF('Познавательное развитие'!Z27=0,"не сформирован", "в стадии формирования")))</f>
        <v/>
      </c>
      <c r="CY25" s="173" t="str">
        <f>IF('Познавательное развитие'!AA27="","",IF('Познавательное развитие'!AA27=2,"сформирован",IF('Познавательное развитие'!AA27=0,"не сформирован", "в стадии формирования")))</f>
        <v/>
      </c>
      <c r="CZ25" s="173" t="str">
        <f>IF('Познавательное развитие'!AB27="","",IF('Познавательное развитие'!AB27=2,"сформирован",IF('Познавательное развитие'!AB27=0,"не сформирован", "в стадии формирования")))</f>
        <v/>
      </c>
      <c r="DA25" s="173" t="str">
        <f>IF('Познавательное развитие'!AC27="","",IF('Познавательное развитие'!AC27=2,"сформирован",IF('Познавательное развитие'!AC27=0,"не сформирован", "в стадии формирования")))</f>
        <v/>
      </c>
      <c r="DB25" s="173" t="str">
        <f>IF('Познавательное развитие'!AD27="","",IF('Познавательное развитие'!AD27=2,"сформирован",IF('Познавательное развитие'!AD27=0,"не сформирован", "в стадии формирования")))</f>
        <v/>
      </c>
      <c r="DC25" s="173" t="str">
        <f>IF('Познавательное развитие'!AE27="","",IF('Познавательное развитие'!AE27=2,"сформирован",IF('Познавательное развитие'!AE27=0,"не сформирован", "в стадии формирования")))</f>
        <v/>
      </c>
      <c r="DD25" s="173" t="str">
        <f>IF('Речевое развитие'!J26="","",IF('Речевое развитие'!J26=2,"сформирован",IF('Речевое развитие'!J26=0,"не сформирован", "в стадии формирования")))</f>
        <v/>
      </c>
      <c r="DE25" s="173" t="str">
        <f>IF('Речевое развитие'!K26="","",IF('Речевое развитие'!K26=2,"сформирован",IF('Речевое развитие'!K26=0,"не сформирован", "в стадии формирования")))</f>
        <v/>
      </c>
      <c r="DF25" s="173" t="str">
        <f>IF('Речевое развитие'!L26="","",IF('Речевое развитие'!L26=2,"сформирован",IF('Речевое развитие'!L26=0,"не сформирован", "в стадии формирования")))</f>
        <v/>
      </c>
      <c r="DG25" s="175"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3"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19" customFormat="1">
      <c r="A26" s="96">
        <f>список!A25</f>
        <v>24</v>
      </c>
      <c r="B26" s="163" t="str">
        <f>IF(список!B25="","",список!B25)</f>
        <v/>
      </c>
      <c r="C26" s="97" t="str">
        <f>IF(список!C25="","",список!C25)</f>
        <v/>
      </c>
      <c r="D26" s="81"/>
      <c r="E26" s="81"/>
      <c r="F26" s="81"/>
      <c r="G26" s="81"/>
      <c r="H26" s="81"/>
      <c r="I26" s="81"/>
      <c r="J26" s="81"/>
      <c r="K26" s="81"/>
      <c r="L26" s="81"/>
      <c r="M26" s="81"/>
      <c r="N26" s="81"/>
      <c r="O26" s="81"/>
      <c r="P26" s="81"/>
      <c r="Q26" s="81"/>
      <c r="R26" s="134"/>
      <c r="S26" s="173" t="str">
        <f>'целевые ориентиры'!Q27</f>
        <v/>
      </c>
      <c r="T26" s="173"/>
      <c r="U26" s="173"/>
      <c r="V26" s="173"/>
      <c r="W26" s="173"/>
      <c r="X26" s="173"/>
      <c r="Y26" s="173"/>
      <c r="Z26" s="173"/>
      <c r="AA26" s="173"/>
      <c r="AB26" s="173"/>
      <c r="AC26" s="173"/>
      <c r="AD26" s="173"/>
      <c r="AE26" s="173" t="str">
        <f>'целевые ориентиры'!AB27</f>
        <v/>
      </c>
      <c r="AF26" s="173"/>
      <c r="AG26" s="173"/>
      <c r="AH26" s="173"/>
      <c r="AI26" s="173"/>
      <c r="AJ26" s="173"/>
      <c r="AK26" s="173"/>
      <c r="AL26" s="173"/>
      <c r="AM26" s="173"/>
      <c r="AN26" s="173"/>
      <c r="AO26" s="173"/>
      <c r="AP26" s="174"/>
      <c r="AQ26" s="173" t="str">
        <f>'целевые ориентиры'!AM27</f>
        <v/>
      </c>
      <c r="AR26" s="173"/>
      <c r="AS26" s="173"/>
      <c r="AT26" s="173"/>
      <c r="AU26" s="173"/>
      <c r="AV26" s="173"/>
      <c r="AW26" s="173"/>
      <c r="AX26" s="173"/>
      <c r="AY26" s="173"/>
      <c r="AZ26" s="173"/>
      <c r="BA26" s="173" t="str">
        <f>'целевые ориентиры'!AV27</f>
        <v/>
      </c>
      <c r="BB26" s="173"/>
      <c r="BC26" s="173"/>
      <c r="BD26" s="175"/>
      <c r="BE26" s="173"/>
      <c r="BF26" s="173"/>
      <c r="BG26" s="173"/>
      <c r="BH26" s="173"/>
      <c r="BI26" s="173"/>
      <c r="BJ26" s="173"/>
      <c r="BK26" s="173"/>
      <c r="BL26" s="173"/>
      <c r="BM26" s="173"/>
      <c r="BN26" s="173"/>
      <c r="BO26" s="176"/>
      <c r="BP26" s="173" t="str">
        <f>'целевые ориентиры'!BJ27</f>
        <v/>
      </c>
      <c r="BQ26" s="173"/>
      <c r="BR26" s="173"/>
      <c r="BS26" s="173"/>
      <c r="BT26" s="173"/>
      <c r="BU26" s="173"/>
      <c r="BV26" s="173"/>
      <c r="BW26" s="173"/>
      <c r="BX26" s="173"/>
      <c r="BY26" s="173"/>
      <c r="BZ26" s="173"/>
      <c r="CA26" s="173"/>
      <c r="CB26" s="173"/>
      <c r="CC26" s="173"/>
      <c r="CD26" s="173"/>
      <c r="CE26" s="173"/>
      <c r="CF26" s="173" t="str">
        <f>'целевые ориентиры'!BX27</f>
        <v/>
      </c>
      <c r="CG26" s="173"/>
      <c r="CH26" s="173"/>
      <c r="CI26" s="173"/>
      <c r="CJ26" s="173"/>
      <c r="CK26" s="173"/>
      <c r="CL26" s="173"/>
      <c r="CM26" s="173"/>
      <c r="CN26" s="173"/>
      <c r="CO26" s="173"/>
      <c r="CP26" s="173"/>
      <c r="CQ26" s="173"/>
      <c r="CR26" s="173"/>
      <c r="CS26" s="173"/>
      <c r="CT26" s="173"/>
      <c r="CU26" s="173"/>
      <c r="CV26" s="173"/>
      <c r="CW26" s="173"/>
      <c r="CX26" s="173"/>
      <c r="CY26" s="173"/>
      <c r="CZ26" s="173"/>
      <c r="DA26" s="173"/>
      <c r="DB26" s="173"/>
      <c r="DC26" s="173"/>
      <c r="DD26" s="173"/>
      <c r="DE26" s="173"/>
      <c r="DF26" s="173"/>
      <c r="DG26" s="175"/>
      <c r="DH26" s="176"/>
      <c r="DI26" s="173"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19" customFormat="1">
      <c r="A27" s="96">
        <f>список!A26</f>
        <v>25</v>
      </c>
      <c r="B27" s="163" t="str">
        <f>IF(список!B26="","",список!B26)</f>
        <v/>
      </c>
      <c r="C27" s="97" t="str">
        <f>IF(список!C26="","",список!C26)</f>
        <v/>
      </c>
      <c r="D27" s="81"/>
      <c r="E27" s="81"/>
      <c r="F27" s="81"/>
      <c r="G27" s="81"/>
      <c r="H27" s="81"/>
      <c r="I27" s="81"/>
      <c r="J27" s="81"/>
      <c r="K27" s="81"/>
      <c r="L27" s="81"/>
      <c r="M27" s="81"/>
      <c r="N27" s="81"/>
      <c r="O27" s="81"/>
      <c r="P27" s="81"/>
      <c r="Q27" s="81"/>
      <c r="R27" s="134"/>
      <c r="S27" s="173" t="str">
        <f>'целевые ориентиры'!Q28</f>
        <v/>
      </c>
      <c r="T27" s="173"/>
      <c r="U27" s="173"/>
      <c r="V27" s="173"/>
      <c r="W27" s="173"/>
      <c r="X27" s="173"/>
      <c r="Y27" s="173"/>
      <c r="Z27" s="173"/>
      <c r="AA27" s="173"/>
      <c r="AB27" s="173"/>
      <c r="AC27" s="173"/>
      <c r="AD27" s="173"/>
      <c r="AE27" s="173" t="str">
        <f>'целевые ориентиры'!AB28</f>
        <v/>
      </c>
      <c r="AF27" s="173"/>
      <c r="AG27" s="173"/>
      <c r="AH27" s="173"/>
      <c r="AI27" s="173"/>
      <c r="AJ27" s="173"/>
      <c r="AK27" s="173"/>
      <c r="AL27" s="173"/>
      <c r="AM27" s="173"/>
      <c r="AN27" s="173"/>
      <c r="AO27" s="173"/>
      <c r="AP27" s="174"/>
      <c r="AQ27" s="173" t="str">
        <f>'целевые ориентиры'!AM28</f>
        <v/>
      </c>
      <c r="AR27" s="173"/>
      <c r="AS27" s="173"/>
      <c r="AT27" s="173"/>
      <c r="AU27" s="173"/>
      <c r="AV27" s="173"/>
      <c r="AW27" s="173"/>
      <c r="AX27" s="173"/>
      <c r="AY27" s="173"/>
      <c r="AZ27" s="173"/>
      <c r="BA27" s="173" t="str">
        <f>'целевые ориентиры'!AV28</f>
        <v/>
      </c>
      <c r="BB27" s="173"/>
      <c r="BC27" s="173"/>
      <c r="BD27" s="175"/>
      <c r="BE27" s="173"/>
      <c r="BF27" s="173"/>
      <c r="BG27" s="173"/>
      <c r="BH27" s="173"/>
      <c r="BI27" s="173"/>
      <c r="BJ27" s="173"/>
      <c r="BK27" s="173"/>
      <c r="BL27" s="173"/>
      <c r="BM27" s="173"/>
      <c r="BN27" s="173"/>
      <c r="BO27" s="176"/>
      <c r="BP27" s="173" t="str">
        <f>'целевые ориентиры'!BJ28</f>
        <v/>
      </c>
      <c r="BQ27" s="173"/>
      <c r="BR27" s="173"/>
      <c r="BS27" s="173"/>
      <c r="BT27" s="173"/>
      <c r="BU27" s="173"/>
      <c r="BV27" s="173"/>
      <c r="BW27" s="173"/>
      <c r="BX27" s="173"/>
      <c r="BY27" s="173"/>
      <c r="BZ27" s="173"/>
      <c r="CA27" s="173"/>
      <c r="CB27" s="173"/>
      <c r="CC27" s="173"/>
      <c r="CD27" s="173"/>
      <c r="CE27" s="173"/>
      <c r="CF27" s="173" t="str">
        <f>'целевые ориентиры'!BX28</f>
        <v/>
      </c>
      <c r="CG27" s="173"/>
      <c r="CH27" s="173"/>
      <c r="CI27" s="173"/>
      <c r="CJ27" s="173"/>
      <c r="CK27" s="173"/>
      <c r="CL27" s="173"/>
      <c r="CM27" s="173"/>
      <c r="CN27" s="173"/>
      <c r="CO27" s="173"/>
      <c r="CP27" s="173"/>
      <c r="CQ27" s="173"/>
      <c r="CR27" s="173"/>
      <c r="CS27" s="173"/>
      <c r="CT27" s="173"/>
      <c r="CU27" s="173"/>
      <c r="CV27" s="173"/>
      <c r="CW27" s="173"/>
      <c r="CX27" s="173"/>
      <c r="CY27" s="173"/>
      <c r="CZ27" s="173"/>
      <c r="DA27" s="173"/>
      <c r="DB27" s="173"/>
      <c r="DC27" s="173"/>
      <c r="DD27" s="173"/>
      <c r="DE27" s="173"/>
      <c r="DF27" s="173"/>
      <c r="DG27" s="175"/>
      <c r="DH27" s="176"/>
      <c r="DI27" s="173"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19" customFormat="1">
      <c r="A28" s="96">
        <f>список!A27</f>
        <v>26</v>
      </c>
      <c r="B28" s="163" t="str">
        <f>IF(список!B27="","",список!B27)</f>
        <v/>
      </c>
      <c r="C28" s="97" t="str">
        <f>IF(список!C27="","",список!C27)</f>
        <v/>
      </c>
      <c r="D28" s="81"/>
      <c r="E28" s="81"/>
      <c r="F28" s="81"/>
      <c r="G28" s="81"/>
      <c r="H28" s="81"/>
      <c r="I28" s="81"/>
      <c r="J28" s="81"/>
      <c r="K28" s="81"/>
      <c r="L28" s="81"/>
      <c r="M28" s="81"/>
      <c r="N28" s="81"/>
      <c r="O28" s="81"/>
      <c r="P28" s="81"/>
      <c r="Q28" s="81"/>
      <c r="R28" s="134"/>
      <c r="S28" s="173" t="str">
        <f>'целевые ориентиры'!Q29</f>
        <v/>
      </c>
      <c r="T28" s="173"/>
      <c r="U28" s="173"/>
      <c r="V28" s="173"/>
      <c r="W28" s="173"/>
      <c r="X28" s="173"/>
      <c r="Y28" s="173"/>
      <c r="Z28" s="173"/>
      <c r="AA28" s="173"/>
      <c r="AB28" s="173"/>
      <c r="AC28" s="173"/>
      <c r="AD28" s="173"/>
      <c r="AE28" s="173" t="str">
        <f>'целевые ориентиры'!AB29</f>
        <v/>
      </c>
      <c r="AF28" s="173"/>
      <c r="AG28" s="173"/>
      <c r="AH28" s="173"/>
      <c r="AI28" s="173"/>
      <c r="AJ28" s="173"/>
      <c r="AK28" s="173"/>
      <c r="AL28" s="173"/>
      <c r="AM28" s="173"/>
      <c r="AN28" s="173"/>
      <c r="AO28" s="173"/>
      <c r="AP28" s="174"/>
      <c r="AQ28" s="173" t="str">
        <f>'целевые ориентиры'!AM29</f>
        <v/>
      </c>
      <c r="AR28" s="173"/>
      <c r="AS28" s="173"/>
      <c r="AT28" s="173"/>
      <c r="AU28" s="173"/>
      <c r="AV28" s="173"/>
      <c r="AW28" s="173"/>
      <c r="AX28" s="173"/>
      <c r="AY28" s="173"/>
      <c r="AZ28" s="173"/>
      <c r="BA28" s="173" t="str">
        <f>'целевые ориентиры'!AV29</f>
        <v/>
      </c>
      <c r="BB28" s="173"/>
      <c r="BC28" s="173"/>
      <c r="BD28" s="175"/>
      <c r="BE28" s="173"/>
      <c r="BF28" s="173"/>
      <c r="BG28" s="173"/>
      <c r="BH28" s="173"/>
      <c r="BI28" s="173"/>
      <c r="BJ28" s="173"/>
      <c r="BK28" s="173"/>
      <c r="BL28" s="173"/>
      <c r="BM28" s="173"/>
      <c r="BN28" s="173"/>
      <c r="BO28" s="176"/>
      <c r="BP28" s="173" t="str">
        <f>'целевые ориентиры'!BJ29</f>
        <v/>
      </c>
      <c r="BQ28" s="173"/>
      <c r="BR28" s="173"/>
      <c r="BS28" s="173"/>
      <c r="BT28" s="173"/>
      <c r="BU28" s="173"/>
      <c r="BV28" s="173"/>
      <c r="BW28" s="173"/>
      <c r="BX28" s="173"/>
      <c r="BY28" s="173"/>
      <c r="BZ28" s="173"/>
      <c r="CA28" s="173"/>
      <c r="CB28" s="173"/>
      <c r="CC28" s="173"/>
      <c r="CD28" s="173"/>
      <c r="CE28" s="173"/>
      <c r="CF28" s="173" t="str">
        <f>'целевые ориентиры'!BX29</f>
        <v/>
      </c>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5"/>
      <c r="DH28" s="176"/>
      <c r="DI28" s="173"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19" customFormat="1">
      <c r="A29" s="96">
        <f>список!A28</f>
        <v>27</v>
      </c>
      <c r="B29" s="163" t="str">
        <f>IF(список!B28="","",список!B28)</f>
        <v/>
      </c>
      <c r="C29" s="97" t="str">
        <f>IF(список!C28="","",список!C28)</f>
        <v/>
      </c>
      <c r="D29" s="81"/>
      <c r="E29" s="81"/>
      <c r="F29" s="81"/>
      <c r="G29" s="81"/>
      <c r="H29" s="81"/>
      <c r="I29" s="81"/>
      <c r="J29" s="81"/>
      <c r="K29" s="81"/>
      <c r="L29" s="81"/>
      <c r="M29" s="81"/>
      <c r="N29" s="81"/>
      <c r="O29" s="81"/>
      <c r="P29" s="81"/>
      <c r="Q29" s="81"/>
      <c r="R29" s="134"/>
      <c r="S29" s="173" t="str">
        <f>'целевые ориентиры'!Q30</f>
        <v/>
      </c>
      <c r="T29" s="173"/>
      <c r="U29" s="173"/>
      <c r="V29" s="173"/>
      <c r="W29" s="173"/>
      <c r="X29" s="173"/>
      <c r="Y29" s="173"/>
      <c r="Z29" s="173"/>
      <c r="AA29" s="173"/>
      <c r="AB29" s="173"/>
      <c r="AC29" s="173"/>
      <c r="AD29" s="173"/>
      <c r="AE29" s="173" t="str">
        <f>'целевые ориентиры'!AB30</f>
        <v/>
      </c>
      <c r="AF29" s="173"/>
      <c r="AG29" s="173"/>
      <c r="AH29" s="173"/>
      <c r="AI29" s="173"/>
      <c r="AJ29" s="173"/>
      <c r="AK29" s="173"/>
      <c r="AL29" s="173"/>
      <c r="AM29" s="173"/>
      <c r="AN29" s="173"/>
      <c r="AO29" s="173"/>
      <c r="AP29" s="174"/>
      <c r="AQ29" s="173" t="str">
        <f>'целевые ориентиры'!AM30</f>
        <v/>
      </c>
      <c r="AR29" s="173"/>
      <c r="AS29" s="173"/>
      <c r="AT29" s="173"/>
      <c r="AU29" s="173"/>
      <c r="AV29" s="173"/>
      <c r="AW29" s="173"/>
      <c r="AX29" s="173"/>
      <c r="AY29" s="173"/>
      <c r="AZ29" s="173"/>
      <c r="BA29" s="173" t="str">
        <f>'целевые ориентиры'!AV30</f>
        <v/>
      </c>
      <c r="BB29" s="173"/>
      <c r="BC29" s="173"/>
      <c r="BD29" s="175"/>
      <c r="BE29" s="173"/>
      <c r="BF29" s="173"/>
      <c r="BG29" s="173"/>
      <c r="BH29" s="173"/>
      <c r="BI29" s="173"/>
      <c r="BJ29" s="173"/>
      <c r="BK29" s="173"/>
      <c r="BL29" s="173"/>
      <c r="BM29" s="173"/>
      <c r="BN29" s="173"/>
      <c r="BO29" s="176"/>
      <c r="BP29" s="173" t="str">
        <f>'целевые ориентиры'!BJ30</f>
        <v/>
      </c>
      <c r="BQ29" s="173"/>
      <c r="BR29" s="173"/>
      <c r="BS29" s="173"/>
      <c r="BT29" s="173"/>
      <c r="BU29" s="173"/>
      <c r="BV29" s="173"/>
      <c r="BW29" s="173"/>
      <c r="BX29" s="173"/>
      <c r="BY29" s="173"/>
      <c r="BZ29" s="173"/>
      <c r="CA29" s="173"/>
      <c r="CB29" s="173"/>
      <c r="CC29" s="173"/>
      <c r="CD29" s="173"/>
      <c r="CE29" s="173"/>
      <c r="CF29" s="173" t="str">
        <f>'целевые ориентиры'!BX30</f>
        <v/>
      </c>
      <c r="CG29" s="173"/>
      <c r="CH29" s="173"/>
      <c r="CI29" s="173"/>
      <c r="CJ29" s="173"/>
      <c r="CK29" s="173"/>
      <c r="CL29" s="173"/>
      <c r="CM29" s="173"/>
      <c r="CN29" s="173"/>
      <c r="CO29" s="173"/>
      <c r="CP29" s="173"/>
      <c r="CQ29" s="173"/>
      <c r="CR29" s="173"/>
      <c r="CS29" s="173"/>
      <c r="CT29" s="173"/>
      <c r="CU29" s="173"/>
      <c r="CV29" s="173"/>
      <c r="CW29" s="173"/>
      <c r="CX29" s="173"/>
      <c r="CY29" s="173"/>
      <c r="CZ29" s="173"/>
      <c r="DA29" s="173"/>
      <c r="DB29" s="173"/>
      <c r="DC29" s="173"/>
      <c r="DD29" s="173"/>
      <c r="DE29" s="173"/>
      <c r="DF29" s="173"/>
      <c r="DG29" s="175"/>
      <c r="DH29" s="176"/>
      <c r="DI29" s="173"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19" customFormat="1">
      <c r="A30" s="96">
        <f>список!A29</f>
        <v>28</v>
      </c>
      <c r="B30" s="163" t="str">
        <f>IF(список!B29="","",список!B29)</f>
        <v/>
      </c>
      <c r="C30" s="97" t="str">
        <f>IF(список!C29="","",список!C29)</f>
        <v/>
      </c>
      <c r="D30" s="81"/>
      <c r="E30" s="81"/>
      <c r="F30" s="81"/>
      <c r="G30" s="81"/>
      <c r="H30" s="81"/>
      <c r="I30" s="81"/>
      <c r="J30" s="81"/>
      <c r="K30" s="81"/>
      <c r="L30" s="81"/>
      <c r="M30" s="81"/>
      <c r="N30" s="81"/>
      <c r="O30" s="81"/>
      <c r="P30" s="81"/>
      <c r="Q30" s="81"/>
      <c r="R30" s="134"/>
      <c r="S30" s="173" t="str">
        <f>'целевые ориентиры'!Q31</f>
        <v/>
      </c>
      <c r="T30" s="173"/>
      <c r="U30" s="173"/>
      <c r="V30" s="173"/>
      <c r="W30" s="173"/>
      <c r="X30" s="173"/>
      <c r="Y30" s="173"/>
      <c r="Z30" s="173"/>
      <c r="AA30" s="173"/>
      <c r="AB30" s="173"/>
      <c r="AC30" s="173"/>
      <c r="AD30" s="173"/>
      <c r="AE30" s="173" t="str">
        <f>'целевые ориентиры'!AB31</f>
        <v/>
      </c>
      <c r="AF30" s="173"/>
      <c r="AG30" s="173"/>
      <c r="AH30" s="173"/>
      <c r="AI30" s="173"/>
      <c r="AJ30" s="173"/>
      <c r="AK30" s="173"/>
      <c r="AL30" s="173"/>
      <c r="AM30" s="173"/>
      <c r="AN30" s="173"/>
      <c r="AO30" s="173"/>
      <c r="AP30" s="174"/>
      <c r="AQ30" s="173" t="str">
        <f>'целевые ориентиры'!AM31</f>
        <v/>
      </c>
      <c r="AR30" s="173"/>
      <c r="AS30" s="173"/>
      <c r="AT30" s="173"/>
      <c r="AU30" s="173"/>
      <c r="AV30" s="173"/>
      <c r="AW30" s="173"/>
      <c r="AX30" s="173"/>
      <c r="AY30" s="173"/>
      <c r="AZ30" s="173"/>
      <c r="BA30" s="173" t="str">
        <f>'целевые ориентиры'!AV31</f>
        <v/>
      </c>
      <c r="BB30" s="173"/>
      <c r="BC30" s="173"/>
      <c r="BD30" s="175"/>
      <c r="BE30" s="173"/>
      <c r="BF30" s="173"/>
      <c r="BG30" s="173"/>
      <c r="BH30" s="173"/>
      <c r="BI30" s="173"/>
      <c r="BJ30" s="173"/>
      <c r="BK30" s="173"/>
      <c r="BL30" s="173"/>
      <c r="BM30" s="173"/>
      <c r="BN30" s="173"/>
      <c r="BO30" s="176"/>
      <c r="BP30" s="173" t="str">
        <f>'целевые ориентиры'!BJ31</f>
        <v/>
      </c>
      <c r="BQ30" s="173"/>
      <c r="BR30" s="173"/>
      <c r="BS30" s="173"/>
      <c r="BT30" s="173"/>
      <c r="BU30" s="173"/>
      <c r="BV30" s="173"/>
      <c r="BW30" s="173"/>
      <c r="BX30" s="173"/>
      <c r="BY30" s="173"/>
      <c r="BZ30" s="173"/>
      <c r="CA30" s="173"/>
      <c r="CB30" s="173"/>
      <c r="CC30" s="173"/>
      <c r="CD30" s="173"/>
      <c r="CE30" s="173"/>
      <c r="CF30" s="173" t="str">
        <f>'целевые ориентиры'!BX31</f>
        <v/>
      </c>
      <c r="CG30" s="173"/>
      <c r="CH30" s="173"/>
      <c r="CI30" s="173"/>
      <c r="CJ30" s="173"/>
      <c r="CK30" s="173"/>
      <c r="CL30" s="173"/>
      <c r="CM30" s="173"/>
      <c r="CN30" s="173"/>
      <c r="CO30" s="173"/>
      <c r="CP30" s="173"/>
      <c r="CQ30" s="173"/>
      <c r="CR30" s="173"/>
      <c r="CS30" s="173"/>
      <c r="CT30" s="173"/>
      <c r="CU30" s="173"/>
      <c r="CV30" s="173"/>
      <c r="CW30" s="173"/>
      <c r="CX30" s="173"/>
      <c r="CY30" s="173"/>
      <c r="CZ30" s="173"/>
      <c r="DA30" s="173"/>
      <c r="DB30" s="173"/>
      <c r="DC30" s="173"/>
      <c r="DD30" s="173"/>
      <c r="DE30" s="173"/>
      <c r="DF30" s="173"/>
      <c r="DG30" s="175"/>
      <c r="DH30" s="176"/>
      <c r="DI30" s="173"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19" customFormat="1">
      <c r="A31" s="96">
        <f>список!A30</f>
        <v>29</v>
      </c>
      <c r="B31" s="163" t="str">
        <f>IF(список!B30="","",список!B30)</f>
        <v/>
      </c>
      <c r="C31" s="97" t="str">
        <f>IF(список!C30="","",список!C30)</f>
        <v/>
      </c>
      <c r="D31" s="81"/>
      <c r="E31" s="81"/>
      <c r="F31" s="81"/>
      <c r="G31" s="81"/>
      <c r="H31" s="81"/>
      <c r="I31" s="81"/>
      <c r="J31" s="81"/>
      <c r="K31" s="81"/>
      <c r="L31" s="81"/>
      <c r="M31" s="81"/>
      <c r="N31" s="81"/>
      <c r="O31" s="81"/>
      <c r="P31" s="81"/>
      <c r="Q31" s="81"/>
      <c r="R31" s="134"/>
      <c r="S31" s="173" t="str">
        <f>'целевые ориентиры'!Q32</f>
        <v/>
      </c>
      <c r="T31" s="173"/>
      <c r="U31" s="173"/>
      <c r="V31" s="173"/>
      <c r="W31" s="173"/>
      <c r="X31" s="173"/>
      <c r="Y31" s="173"/>
      <c r="Z31" s="173"/>
      <c r="AA31" s="173"/>
      <c r="AB31" s="173"/>
      <c r="AC31" s="173"/>
      <c r="AD31" s="173"/>
      <c r="AE31" s="173" t="str">
        <f>'целевые ориентиры'!AB32</f>
        <v/>
      </c>
      <c r="AF31" s="173"/>
      <c r="AG31" s="173"/>
      <c r="AH31" s="173"/>
      <c r="AI31" s="173"/>
      <c r="AJ31" s="173"/>
      <c r="AK31" s="173"/>
      <c r="AL31" s="173"/>
      <c r="AM31" s="173"/>
      <c r="AN31" s="173"/>
      <c r="AO31" s="173"/>
      <c r="AP31" s="174"/>
      <c r="AQ31" s="173" t="str">
        <f>'целевые ориентиры'!AM32</f>
        <v/>
      </c>
      <c r="AR31" s="173"/>
      <c r="AS31" s="173"/>
      <c r="AT31" s="173"/>
      <c r="AU31" s="173"/>
      <c r="AV31" s="173"/>
      <c r="AW31" s="173"/>
      <c r="AX31" s="173"/>
      <c r="AY31" s="173"/>
      <c r="AZ31" s="173"/>
      <c r="BA31" s="173" t="str">
        <f>'целевые ориентиры'!AV32</f>
        <v/>
      </c>
      <c r="BB31" s="173"/>
      <c r="BC31" s="173"/>
      <c r="BD31" s="175"/>
      <c r="BE31" s="173"/>
      <c r="BF31" s="173"/>
      <c r="BG31" s="173"/>
      <c r="BH31" s="173"/>
      <c r="BI31" s="173"/>
      <c r="BJ31" s="173"/>
      <c r="BK31" s="173"/>
      <c r="BL31" s="173"/>
      <c r="BM31" s="173"/>
      <c r="BN31" s="173"/>
      <c r="BO31" s="176"/>
      <c r="BP31" s="173" t="str">
        <f>'целевые ориентиры'!BJ32</f>
        <v/>
      </c>
      <c r="BQ31" s="173"/>
      <c r="BR31" s="173"/>
      <c r="BS31" s="173"/>
      <c r="BT31" s="173"/>
      <c r="BU31" s="173"/>
      <c r="BV31" s="173"/>
      <c r="BW31" s="173"/>
      <c r="BX31" s="173"/>
      <c r="BY31" s="173"/>
      <c r="BZ31" s="173"/>
      <c r="CA31" s="173"/>
      <c r="CB31" s="173"/>
      <c r="CC31" s="173"/>
      <c r="CD31" s="173"/>
      <c r="CE31" s="173"/>
      <c r="CF31" s="173" t="str">
        <f>'целевые ориентиры'!BX32</f>
        <v/>
      </c>
      <c r="CG31" s="173"/>
      <c r="CH31" s="173"/>
      <c r="CI31" s="173"/>
      <c r="CJ31" s="173"/>
      <c r="CK31" s="173"/>
      <c r="CL31" s="173"/>
      <c r="CM31" s="173"/>
      <c r="CN31" s="173"/>
      <c r="CO31" s="173"/>
      <c r="CP31" s="173"/>
      <c r="CQ31" s="173"/>
      <c r="CR31" s="173"/>
      <c r="CS31" s="173"/>
      <c r="CT31" s="173"/>
      <c r="CU31" s="173"/>
      <c r="CV31" s="173"/>
      <c r="CW31" s="173"/>
      <c r="CX31" s="173"/>
      <c r="CY31" s="173"/>
      <c r="CZ31" s="173"/>
      <c r="DA31" s="173"/>
      <c r="DB31" s="173"/>
      <c r="DC31" s="173"/>
      <c r="DD31" s="173"/>
      <c r="DE31" s="173"/>
      <c r="DF31" s="173"/>
      <c r="DG31" s="175"/>
      <c r="DH31" s="176"/>
      <c r="DI31" s="173"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19" customFormat="1">
      <c r="A32" s="96">
        <f>список!A31</f>
        <v>30</v>
      </c>
      <c r="B32" s="163" t="str">
        <f>IF(список!B31="","",список!B31)</f>
        <v/>
      </c>
      <c r="C32" s="97" t="str">
        <f>IF(список!C31="","",список!C31)</f>
        <v/>
      </c>
      <c r="D32" s="81"/>
      <c r="E32" s="81"/>
      <c r="F32" s="81"/>
      <c r="G32" s="81"/>
      <c r="H32" s="81"/>
      <c r="I32" s="81"/>
      <c r="J32" s="81"/>
      <c r="K32" s="81"/>
      <c r="L32" s="81"/>
      <c r="M32" s="81"/>
      <c r="N32" s="81"/>
      <c r="O32" s="81"/>
      <c r="P32" s="81"/>
      <c r="Q32" s="81"/>
      <c r="R32" s="134"/>
      <c r="S32" s="173" t="str">
        <f>'целевые ориентиры'!Q33</f>
        <v/>
      </c>
      <c r="T32" s="173"/>
      <c r="U32" s="173"/>
      <c r="V32" s="173"/>
      <c r="W32" s="173"/>
      <c r="X32" s="173"/>
      <c r="Y32" s="173"/>
      <c r="Z32" s="173"/>
      <c r="AA32" s="173"/>
      <c r="AB32" s="173"/>
      <c r="AC32" s="173"/>
      <c r="AD32" s="173"/>
      <c r="AE32" s="173" t="str">
        <f>'целевые ориентиры'!AB33</f>
        <v/>
      </c>
      <c r="AF32" s="173"/>
      <c r="AG32" s="173"/>
      <c r="AH32" s="173"/>
      <c r="AI32" s="173"/>
      <c r="AJ32" s="173"/>
      <c r="AK32" s="173"/>
      <c r="AL32" s="173"/>
      <c r="AM32" s="173"/>
      <c r="AN32" s="173"/>
      <c r="AO32" s="173"/>
      <c r="AP32" s="174"/>
      <c r="AQ32" s="173" t="str">
        <f>'целевые ориентиры'!AM33</f>
        <v/>
      </c>
      <c r="AR32" s="173"/>
      <c r="AS32" s="173"/>
      <c r="AT32" s="173"/>
      <c r="AU32" s="173"/>
      <c r="AV32" s="173"/>
      <c r="AW32" s="173"/>
      <c r="AX32" s="173"/>
      <c r="AY32" s="173"/>
      <c r="AZ32" s="173"/>
      <c r="BA32" s="173" t="str">
        <f>'целевые ориентиры'!AV33</f>
        <v/>
      </c>
      <c r="BB32" s="173"/>
      <c r="BC32" s="173"/>
      <c r="BD32" s="175"/>
      <c r="BE32" s="173"/>
      <c r="BF32" s="173"/>
      <c r="BG32" s="173"/>
      <c r="BH32" s="173"/>
      <c r="BI32" s="173"/>
      <c r="BJ32" s="173"/>
      <c r="BK32" s="173"/>
      <c r="BL32" s="173"/>
      <c r="BM32" s="173"/>
      <c r="BN32" s="173"/>
      <c r="BO32" s="176"/>
      <c r="BP32" s="173" t="str">
        <f>'целевые ориентиры'!BJ33</f>
        <v/>
      </c>
      <c r="BQ32" s="173"/>
      <c r="BR32" s="173"/>
      <c r="BS32" s="173"/>
      <c r="BT32" s="173"/>
      <c r="BU32" s="173"/>
      <c r="BV32" s="173"/>
      <c r="BW32" s="173"/>
      <c r="BX32" s="173"/>
      <c r="BY32" s="173"/>
      <c r="BZ32" s="173"/>
      <c r="CA32" s="173"/>
      <c r="CB32" s="173"/>
      <c r="CC32" s="173"/>
      <c r="CD32" s="173"/>
      <c r="CE32" s="173"/>
      <c r="CF32" s="173" t="str">
        <f>'целевые ориентиры'!BX33</f>
        <v/>
      </c>
      <c r="CG32" s="173"/>
      <c r="CH32" s="173"/>
      <c r="CI32" s="173"/>
      <c r="CJ32" s="173"/>
      <c r="CK32" s="173"/>
      <c r="CL32" s="173"/>
      <c r="CM32" s="173"/>
      <c r="CN32" s="173"/>
      <c r="CO32" s="173"/>
      <c r="CP32" s="173"/>
      <c r="CQ32" s="173"/>
      <c r="CR32" s="173"/>
      <c r="CS32" s="173"/>
      <c r="CT32" s="173"/>
      <c r="CU32" s="173"/>
      <c r="CV32" s="173"/>
      <c r="CW32" s="173"/>
      <c r="CX32" s="173"/>
      <c r="CY32" s="173"/>
      <c r="CZ32" s="173"/>
      <c r="DA32" s="173"/>
      <c r="DB32" s="173"/>
      <c r="DC32" s="173"/>
      <c r="DD32" s="173"/>
      <c r="DE32" s="173"/>
      <c r="DF32" s="173"/>
      <c r="DG32" s="175"/>
      <c r="DH32" s="176"/>
      <c r="DI32" s="173"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19" customFormat="1">
      <c r="A33" s="96">
        <f>список!A32</f>
        <v>31</v>
      </c>
      <c r="B33" s="163" t="str">
        <f>IF(список!B32="","",список!B32)</f>
        <v/>
      </c>
      <c r="C33" s="97" t="str">
        <f>IF(список!C32="","",список!C32)</f>
        <v/>
      </c>
      <c r="D33" s="81"/>
      <c r="E33" s="81"/>
      <c r="F33" s="81"/>
      <c r="G33" s="81"/>
      <c r="H33" s="81"/>
      <c r="I33" s="81"/>
      <c r="J33" s="81"/>
      <c r="K33" s="81"/>
      <c r="L33" s="81"/>
      <c r="M33" s="81"/>
      <c r="N33" s="81"/>
      <c r="O33" s="81"/>
      <c r="P33" s="81"/>
      <c r="Q33" s="81"/>
      <c r="R33" s="134"/>
      <c r="S33" s="173" t="str">
        <f>'целевые ориентиры'!Q34</f>
        <v/>
      </c>
      <c r="T33" s="173"/>
      <c r="U33" s="173"/>
      <c r="V33" s="173"/>
      <c r="W33" s="173"/>
      <c r="X33" s="173"/>
      <c r="Y33" s="173"/>
      <c r="Z33" s="173"/>
      <c r="AA33" s="173"/>
      <c r="AB33" s="173"/>
      <c r="AC33" s="173"/>
      <c r="AD33" s="173"/>
      <c r="AE33" s="173" t="str">
        <f>'целевые ориентиры'!AB34</f>
        <v/>
      </c>
      <c r="AF33" s="173"/>
      <c r="AG33" s="173"/>
      <c r="AH33" s="173"/>
      <c r="AI33" s="173"/>
      <c r="AJ33" s="173"/>
      <c r="AK33" s="173"/>
      <c r="AL33" s="173"/>
      <c r="AM33" s="173"/>
      <c r="AN33" s="173"/>
      <c r="AO33" s="173"/>
      <c r="AP33" s="174"/>
      <c r="AQ33" s="173" t="str">
        <f>'целевые ориентиры'!AM34</f>
        <v/>
      </c>
      <c r="AR33" s="173"/>
      <c r="AS33" s="173"/>
      <c r="AT33" s="173"/>
      <c r="AU33" s="173"/>
      <c r="AV33" s="173"/>
      <c r="AW33" s="173"/>
      <c r="AX33" s="173"/>
      <c r="AY33" s="173"/>
      <c r="AZ33" s="173"/>
      <c r="BA33" s="173" t="str">
        <f>'целевые ориентиры'!AV34</f>
        <v/>
      </c>
      <c r="BB33" s="173"/>
      <c r="BC33" s="173"/>
      <c r="BD33" s="175"/>
      <c r="BE33" s="173"/>
      <c r="BF33" s="173"/>
      <c r="BG33" s="173"/>
      <c r="BH33" s="173"/>
      <c r="BI33" s="173"/>
      <c r="BJ33" s="173"/>
      <c r="BK33" s="173"/>
      <c r="BL33" s="173"/>
      <c r="BM33" s="173"/>
      <c r="BN33" s="173"/>
      <c r="BO33" s="176"/>
      <c r="BP33" s="173" t="str">
        <f>'целевые ориентиры'!BJ34</f>
        <v/>
      </c>
      <c r="BQ33" s="173"/>
      <c r="BR33" s="173"/>
      <c r="BS33" s="173"/>
      <c r="BT33" s="173"/>
      <c r="BU33" s="173"/>
      <c r="BV33" s="173"/>
      <c r="BW33" s="173"/>
      <c r="BX33" s="173"/>
      <c r="BY33" s="173"/>
      <c r="BZ33" s="173"/>
      <c r="CA33" s="173"/>
      <c r="CB33" s="173"/>
      <c r="CC33" s="173"/>
      <c r="CD33" s="173"/>
      <c r="CE33" s="173"/>
      <c r="CF33" s="173" t="str">
        <f>'целевые ориентиры'!BX34</f>
        <v/>
      </c>
      <c r="CG33" s="173"/>
      <c r="CH33" s="173"/>
      <c r="CI33" s="173"/>
      <c r="CJ33" s="173"/>
      <c r="CK33" s="173"/>
      <c r="CL33" s="173"/>
      <c r="CM33" s="173"/>
      <c r="CN33" s="173"/>
      <c r="CO33" s="173"/>
      <c r="CP33" s="173"/>
      <c r="CQ33" s="173"/>
      <c r="CR33" s="173"/>
      <c r="CS33" s="173"/>
      <c r="CT33" s="173"/>
      <c r="CU33" s="173"/>
      <c r="CV33" s="173"/>
      <c r="CW33" s="173"/>
      <c r="CX33" s="173"/>
      <c r="CY33" s="173"/>
      <c r="CZ33" s="173"/>
      <c r="DA33" s="173"/>
      <c r="DB33" s="173"/>
      <c r="DC33" s="173"/>
      <c r="DD33" s="173"/>
      <c r="DE33" s="173"/>
      <c r="DF33" s="173"/>
      <c r="DG33" s="175"/>
      <c r="DH33" s="176"/>
      <c r="DI33" s="173"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19" customFormat="1">
      <c r="A34" s="96">
        <f>список!A33</f>
        <v>32</v>
      </c>
      <c r="B34" s="163" t="str">
        <f>IF(список!B33="","",список!B33)</f>
        <v/>
      </c>
      <c r="C34" s="97" t="str">
        <f>IF(список!C33="","",список!C33)</f>
        <v/>
      </c>
      <c r="D34" s="81"/>
      <c r="E34" s="81"/>
      <c r="F34" s="81"/>
      <c r="G34" s="81"/>
      <c r="H34" s="81"/>
      <c r="I34" s="81"/>
      <c r="J34" s="81"/>
      <c r="K34" s="81"/>
      <c r="L34" s="81"/>
      <c r="M34" s="81"/>
      <c r="N34" s="81"/>
      <c r="O34" s="81"/>
      <c r="P34" s="81"/>
      <c r="Q34" s="81"/>
      <c r="R34" s="134"/>
      <c r="S34" s="173" t="str">
        <f>'целевые ориентиры'!Q35</f>
        <v/>
      </c>
      <c r="T34" s="173"/>
      <c r="U34" s="173"/>
      <c r="V34" s="173"/>
      <c r="W34" s="173"/>
      <c r="X34" s="173"/>
      <c r="Y34" s="173"/>
      <c r="Z34" s="173"/>
      <c r="AA34" s="173"/>
      <c r="AB34" s="173"/>
      <c r="AC34" s="173"/>
      <c r="AD34" s="173"/>
      <c r="AE34" s="173" t="str">
        <f>'целевые ориентиры'!AB35</f>
        <v/>
      </c>
      <c r="AF34" s="173"/>
      <c r="AG34" s="173"/>
      <c r="AH34" s="173"/>
      <c r="AI34" s="173"/>
      <c r="AJ34" s="173"/>
      <c r="AK34" s="173"/>
      <c r="AL34" s="173"/>
      <c r="AM34" s="173"/>
      <c r="AN34" s="173"/>
      <c r="AO34" s="173"/>
      <c r="AP34" s="174"/>
      <c r="AQ34" s="173" t="str">
        <f>'целевые ориентиры'!AM35</f>
        <v/>
      </c>
      <c r="AR34" s="173"/>
      <c r="AS34" s="173"/>
      <c r="AT34" s="173"/>
      <c r="AU34" s="173"/>
      <c r="AV34" s="173"/>
      <c r="AW34" s="173"/>
      <c r="AX34" s="173"/>
      <c r="AY34" s="173"/>
      <c r="AZ34" s="173"/>
      <c r="BA34" s="173" t="str">
        <f>'целевые ориентиры'!AV35</f>
        <v/>
      </c>
      <c r="BB34" s="173"/>
      <c r="BC34" s="173"/>
      <c r="BD34" s="175"/>
      <c r="BE34" s="173"/>
      <c r="BF34" s="173"/>
      <c r="BG34" s="173"/>
      <c r="BH34" s="173"/>
      <c r="BI34" s="173"/>
      <c r="BJ34" s="173"/>
      <c r="BK34" s="173"/>
      <c r="BL34" s="173"/>
      <c r="BM34" s="173"/>
      <c r="BN34" s="173"/>
      <c r="BO34" s="176"/>
      <c r="BP34" s="173" t="str">
        <f>'целевые ориентиры'!BJ35</f>
        <v/>
      </c>
      <c r="BQ34" s="173"/>
      <c r="BR34" s="173"/>
      <c r="BS34" s="173"/>
      <c r="BT34" s="173"/>
      <c r="BU34" s="173"/>
      <c r="BV34" s="173"/>
      <c r="BW34" s="173"/>
      <c r="BX34" s="173"/>
      <c r="BY34" s="173"/>
      <c r="BZ34" s="173"/>
      <c r="CA34" s="173"/>
      <c r="CB34" s="173"/>
      <c r="CC34" s="173"/>
      <c r="CD34" s="173"/>
      <c r="CE34" s="173"/>
      <c r="CF34" s="173" t="str">
        <f>'целевые ориентиры'!BX35</f>
        <v/>
      </c>
      <c r="CG34" s="173"/>
      <c r="CH34" s="173"/>
      <c r="CI34" s="173"/>
      <c r="CJ34" s="173"/>
      <c r="CK34" s="173"/>
      <c r="CL34" s="173"/>
      <c r="CM34" s="173"/>
      <c r="CN34" s="173"/>
      <c r="CO34" s="173"/>
      <c r="CP34" s="173"/>
      <c r="CQ34" s="173"/>
      <c r="CR34" s="173"/>
      <c r="CS34" s="173"/>
      <c r="CT34" s="173"/>
      <c r="CU34" s="173"/>
      <c r="CV34" s="173"/>
      <c r="CW34" s="173"/>
      <c r="CX34" s="173"/>
      <c r="CY34" s="173"/>
      <c r="CZ34" s="173"/>
      <c r="DA34" s="173"/>
      <c r="DB34" s="173"/>
      <c r="DC34" s="173"/>
      <c r="DD34" s="173"/>
      <c r="DE34" s="173"/>
      <c r="DF34" s="173"/>
      <c r="DG34" s="175"/>
      <c r="DH34" s="176"/>
      <c r="DI34" s="173"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19" customFormat="1">
      <c r="A35" s="96">
        <f>список!A34</f>
        <v>33</v>
      </c>
      <c r="B35" s="163" t="str">
        <f>IF(список!B34="","",список!B34)</f>
        <v/>
      </c>
      <c r="C35" s="97" t="str">
        <f>IF(список!C34="","",список!C34)</f>
        <v/>
      </c>
      <c r="D35" s="81"/>
      <c r="E35" s="81"/>
      <c r="F35" s="81"/>
      <c r="G35" s="81"/>
      <c r="H35" s="81"/>
      <c r="I35" s="81"/>
      <c r="J35" s="81"/>
      <c r="K35" s="81"/>
      <c r="L35" s="81"/>
      <c r="M35" s="81"/>
      <c r="N35" s="81"/>
      <c r="O35" s="81"/>
      <c r="P35" s="81"/>
      <c r="Q35" s="81"/>
      <c r="R35" s="134"/>
      <c r="S35" s="173" t="str">
        <f>'целевые ориентиры'!Q36</f>
        <v/>
      </c>
      <c r="T35" s="173"/>
      <c r="U35" s="173"/>
      <c r="V35" s="173"/>
      <c r="W35" s="173"/>
      <c r="X35" s="173"/>
      <c r="Y35" s="173"/>
      <c r="Z35" s="173"/>
      <c r="AA35" s="173"/>
      <c r="AB35" s="173"/>
      <c r="AC35" s="173"/>
      <c r="AD35" s="173"/>
      <c r="AE35" s="173" t="str">
        <f>'целевые ориентиры'!AB36</f>
        <v/>
      </c>
      <c r="AF35" s="173"/>
      <c r="AG35" s="173"/>
      <c r="AH35" s="173"/>
      <c r="AI35" s="173"/>
      <c r="AJ35" s="173"/>
      <c r="AK35" s="173"/>
      <c r="AL35" s="173"/>
      <c r="AM35" s="173"/>
      <c r="AN35" s="173"/>
      <c r="AO35" s="173"/>
      <c r="AP35" s="174"/>
      <c r="AQ35" s="173" t="str">
        <f>'целевые ориентиры'!AM36</f>
        <v/>
      </c>
      <c r="AR35" s="173"/>
      <c r="AS35" s="173"/>
      <c r="AT35" s="173"/>
      <c r="AU35" s="173"/>
      <c r="AV35" s="173"/>
      <c r="AW35" s="173"/>
      <c r="AX35" s="173"/>
      <c r="AY35" s="173"/>
      <c r="AZ35" s="173"/>
      <c r="BA35" s="173" t="str">
        <f>'целевые ориентиры'!AV36</f>
        <v/>
      </c>
      <c r="BB35" s="173"/>
      <c r="BC35" s="173"/>
      <c r="BD35" s="175"/>
      <c r="BE35" s="173"/>
      <c r="BF35" s="173"/>
      <c r="BG35" s="173"/>
      <c r="BH35" s="173"/>
      <c r="BI35" s="173"/>
      <c r="BJ35" s="173"/>
      <c r="BK35" s="173"/>
      <c r="BL35" s="173"/>
      <c r="BM35" s="173"/>
      <c r="BN35" s="173"/>
      <c r="BO35" s="176"/>
      <c r="BP35" s="173" t="str">
        <f>'целевые ориентиры'!BJ36</f>
        <v/>
      </c>
      <c r="BQ35" s="173"/>
      <c r="BR35" s="173"/>
      <c r="BS35" s="173"/>
      <c r="BT35" s="173"/>
      <c r="BU35" s="173"/>
      <c r="BV35" s="173"/>
      <c r="BW35" s="173"/>
      <c r="BX35" s="173"/>
      <c r="BY35" s="173"/>
      <c r="BZ35" s="173"/>
      <c r="CA35" s="173"/>
      <c r="CB35" s="173"/>
      <c r="CC35" s="173"/>
      <c r="CD35" s="173"/>
      <c r="CE35" s="173"/>
      <c r="CF35" s="173" t="str">
        <f>'целевые ориентиры'!BX36</f>
        <v/>
      </c>
      <c r="CG35" s="173"/>
      <c r="CH35" s="173"/>
      <c r="CI35" s="173"/>
      <c r="CJ35" s="173"/>
      <c r="CK35" s="173"/>
      <c r="CL35" s="173"/>
      <c r="CM35" s="173"/>
      <c r="CN35" s="173"/>
      <c r="CO35" s="173"/>
      <c r="CP35" s="173"/>
      <c r="CQ35" s="173"/>
      <c r="CR35" s="173"/>
      <c r="CS35" s="173"/>
      <c r="CT35" s="173"/>
      <c r="CU35" s="173"/>
      <c r="CV35" s="173"/>
      <c r="CW35" s="173"/>
      <c r="CX35" s="173"/>
      <c r="CY35" s="173"/>
      <c r="CZ35" s="173"/>
      <c r="DA35" s="173"/>
      <c r="DB35" s="173"/>
      <c r="DC35" s="173"/>
      <c r="DD35" s="173"/>
      <c r="DE35" s="173"/>
      <c r="DF35" s="173"/>
      <c r="DG35" s="175"/>
      <c r="DH35" s="176"/>
      <c r="DI35" s="173"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19" customFormat="1">
      <c r="A36" s="96">
        <f>список!A35</f>
        <v>34</v>
      </c>
      <c r="B36" s="163" t="str">
        <f>IF(список!B35="","",список!B35)</f>
        <v/>
      </c>
      <c r="C36" s="97" t="str">
        <f>IF(список!C35="","",список!C35)</f>
        <v/>
      </c>
      <c r="D36" s="81"/>
      <c r="E36" s="81"/>
      <c r="F36" s="81"/>
      <c r="G36" s="81"/>
      <c r="H36" s="81"/>
      <c r="I36" s="81"/>
      <c r="J36" s="81"/>
      <c r="K36" s="81"/>
      <c r="L36" s="81"/>
      <c r="M36" s="81"/>
      <c r="N36" s="81"/>
      <c r="O36" s="81"/>
      <c r="P36" s="81"/>
      <c r="Q36" s="81"/>
      <c r="R36" s="134"/>
      <c r="S36" s="173" t="str">
        <f>'целевые ориентиры'!Q37</f>
        <v/>
      </c>
      <c r="T36" s="173"/>
      <c r="U36" s="173"/>
      <c r="V36" s="173"/>
      <c r="W36" s="173"/>
      <c r="X36" s="173"/>
      <c r="Y36" s="173"/>
      <c r="Z36" s="173"/>
      <c r="AA36" s="173"/>
      <c r="AB36" s="173"/>
      <c r="AC36" s="173"/>
      <c r="AD36" s="173"/>
      <c r="AE36" s="173" t="str">
        <f>'целевые ориентиры'!AB37</f>
        <v/>
      </c>
      <c r="AF36" s="173"/>
      <c r="AG36" s="173"/>
      <c r="AH36" s="173"/>
      <c r="AI36" s="173"/>
      <c r="AJ36" s="173"/>
      <c r="AK36" s="173"/>
      <c r="AL36" s="173"/>
      <c r="AM36" s="173"/>
      <c r="AN36" s="173"/>
      <c r="AO36" s="173"/>
      <c r="AP36" s="174"/>
      <c r="AQ36" s="173" t="str">
        <f>'целевые ориентиры'!AM37</f>
        <v/>
      </c>
      <c r="AR36" s="173"/>
      <c r="AS36" s="173"/>
      <c r="AT36" s="173"/>
      <c r="AU36" s="173"/>
      <c r="AV36" s="173"/>
      <c r="AW36" s="173"/>
      <c r="AX36" s="173"/>
      <c r="AY36" s="173"/>
      <c r="AZ36" s="173"/>
      <c r="BA36" s="173" t="str">
        <f>'целевые ориентиры'!AV37</f>
        <v/>
      </c>
      <c r="BB36" s="173"/>
      <c r="BC36" s="173"/>
      <c r="BD36" s="175"/>
      <c r="BE36" s="173"/>
      <c r="BF36" s="173"/>
      <c r="BG36" s="173"/>
      <c r="BH36" s="173"/>
      <c r="BI36" s="173"/>
      <c r="BJ36" s="173"/>
      <c r="BK36" s="173"/>
      <c r="BL36" s="173"/>
      <c r="BM36" s="173"/>
      <c r="BN36" s="173"/>
      <c r="BO36" s="176"/>
      <c r="BP36" s="173" t="str">
        <f>'целевые ориентиры'!BJ37</f>
        <v/>
      </c>
      <c r="BQ36" s="173"/>
      <c r="BR36" s="173"/>
      <c r="BS36" s="173"/>
      <c r="BT36" s="173"/>
      <c r="BU36" s="173"/>
      <c r="BV36" s="173"/>
      <c r="BW36" s="173"/>
      <c r="BX36" s="173"/>
      <c r="BY36" s="173"/>
      <c r="BZ36" s="173"/>
      <c r="CA36" s="173"/>
      <c r="CB36" s="173"/>
      <c r="CC36" s="173"/>
      <c r="CD36" s="173"/>
      <c r="CE36" s="173"/>
      <c r="CF36" s="173" t="str">
        <f>'целевые ориентиры'!BX37</f>
        <v/>
      </c>
      <c r="CG36" s="173"/>
      <c r="CH36" s="173"/>
      <c r="CI36" s="173"/>
      <c r="CJ36" s="173"/>
      <c r="CK36" s="173"/>
      <c r="CL36" s="173"/>
      <c r="CM36" s="173"/>
      <c r="CN36" s="173"/>
      <c r="CO36" s="173"/>
      <c r="CP36" s="173"/>
      <c r="CQ36" s="173"/>
      <c r="CR36" s="173"/>
      <c r="CS36" s="173"/>
      <c r="CT36" s="173"/>
      <c r="CU36" s="173"/>
      <c r="CV36" s="173"/>
      <c r="CW36" s="173"/>
      <c r="CX36" s="173"/>
      <c r="CY36" s="173"/>
      <c r="CZ36" s="173"/>
      <c r="DA36" s="173"/>
      <c r="DB36" s="173"/>
      <c r="DC36" s="173"/>
      <c r="DD36" s="173"/>
      <c r="DE36" s="173"/>
      <c r="DF36" s="173"/>
      <c r="DG36" s="175"/>
      <c r="DH36" s="176"/>
      <c r="DI36" s="173"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19" customFormat="1">
      <c r="A37" s="96">
        <f>список!A36</f>
        <v>35</v>
      </c>
      <c r="B37" s="163" t="str">
        <f>IF(список!B36="","",список!B36)</f>
        <v/>
      </c>
      <c r="C37" s="97" t="str">
        <f>IF(список!C36="","",список!C36)</f>
        <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3" t="str">
        <f>'целевые ориентиры'!Q38</f>
        <v/>
      </c>
      <c r="T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3"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3"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3"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3"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3" t="str">
        <f>IF('Познавательное развитие'!T28="","",IF('Познавательное развитие'!T28=2,"сформирован",IF('Познавательное развитие'!T28=0,"не сформирован", "в стадии формирования")))</f>
        <v/>
      </c>
      <c r="AC37" s="173" t="str">
        <f>IF('Речевое развитие'!G27="","",IF('Речевое развитие'!G27=2,"сформирован",IF('Речевое развитие'!G27=0,"не сформирован", "в стадии формирования")))</f>
        <v/>
      </c>
      <c r="AD37" s="173"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3" t="str">
        <f>'целевые ориентиры'!AB38</f>
        <v/>
      </c>
      <c r="AF37" s="173"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3" t="str">
        <f>IF('Познавательное развитие'!P28="","",IF('Познавательное развитие'!P28=2,"сформирован",IF('Познавательное развитие'!P28=0,"не сформирован", "в стадии формирования")))</f>
        <v/>
      </c>
      <c r="AH37" s="173" t="str">
        <f>IF('Речевое развитие'!F27="","",IF('Речевое развитие'!F27=2,"сформирован",IF('Речевое развитие'!GG27=0,"не сформирован", "в стадии формирования")))</f>
        <v/>
      </c>
      <c r="AI37" s="173" t="str">
        <f>IF('Речевое развитие'!G27="","",IF('Речевое развитие'!G27=2,"сформирован",IF('Речевое развитие'!GH27=0,"не сформирован", "в стадии формирования")))</f>
        <v/>
      </c>
      <c r="AJ37" s="173" t="str">
        <f>IF('Речевое развитие'!M27="","",IF('Речевое развитие'!M27=2,"сформирован",IF('Речевое развитие'!M27=0,"не сформирован", "в стадии формирования")))</f>
        <v/>
      </c>
      <c r="AK37" s="173" t="str">
        <f>IF('Речевое развитие'!N27="","",IF('Речевое развитие'!N27=2,"сформирован",IF('Речевое развитие'!N27=0,"не сформирован", "в стадии формирования")))</f>
        <v/>
      </c>
      <c r="AL37" s="173"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3"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3"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3" t="str">
        <f>'целевые ориентиры'!AM38</f>
        <v/>
      </c>
      <c r="AR37" s="173" t="str">
        <f>'Речевое развитие'!I27</f>
        <v/>
      </c>
      <c r="AS37" s="173" t="str">
        <f>IF('Речевое развитие'!D27="","",IF('Речевое развитие'!D27=2,"сформирован",IF('Речевое развитие'!D27=0,"не сформирован", "в стадии формирования")))</f>
        <v/>
      </c>
      <c r="AT37" s="173" t="e">
        <f>IF('Речевое развитие'!#REF!="","",IF('Речевое развитие'!#REF!=2,"сформирован",IF('Речевое развитие'!#REF!=0,"не сформирован", "в стадии формирования")))</f>
        <v>#REF!</v>
      </c>
      <c r="AU37" s="173" t="str">
        <f>IF('Речевое развитие'!E27="","",IF('Речевое развитие'!E27=2,"сформирован",IF('Речевое развитие'!E27=0,"не сформирован", "в стадии формирования")))</f>
        <v/>
      </c>
      <c r="AV37" s="173" t="str">
        <f>IF('Речевое развитие'!F27="","",IF('Речевое развитие'!F27=2,"сформирован",IF('Речевое развитие'!F27=0,"не сформирован", "в стадии формирования")))</f>
        <v/>
      </c>
      <c r="AW37" s="173" t="str">
        <f>IF('Речевое развитие'!G27="","",IF('Речевое развитие'!G27=2,"сформирован",IF('Речевое развитие'!G27=0,"не сформирован", "в стадии формирования")))</f>
        <v/>
      </c>
      <c r="AX37" s="173"/>
      <c r="AY37" s="173" t="str">
        <f>IF('Речевое развитие'!M27="","",IF('Речевое развитие'!M27=2,"сформирован",IF('Речевое развитие'!M27=0,"не сформирован", "в стадии формирования")))</f>
        <v/>
      </c>
      <c r="AZ37" s="173"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3" t="str">
        <f>'целевые ориентиры'!AV38</f>
        <v/>
      </c>
      <c r="BB37" s="173"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3"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5"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3" t="str">
        <f>IF('Физическое развитие'!D27="","",IF('Физическое развитие'!D27=2,"сформирован",IF('Физическое развитие'!D27=0,"не сформирован", "в стадии формирования")))</f>
        <v/>
      </c>
      <c r="BF37" s="173" t="str">
        <f>IF('Физическое развитие'!E27="","",IF('Физическое развитие'!E27=2,"сформирован",IF('Физическое развитие'!E27=0,"не сформирован", "в стадии формирования")))</f>
        <v/>
      </c>
      <c r="BG37" s="173" t="str">
        <f>IF('Физическое развитие'!F27="","",IF('Физическое развитие'!F27=2,"сформирован",IF('Физическое развитие'!F27=0,"не сформирован", "в стадии формирования")))</f>
        <v/>
      </c>
      <c r="BH37" s="173" t="str">
        <f>IF('Физическое развитие'!G27="","",IF('Физическое развитие'!G27=2,"сформирован",IF('Физическое развитие'!G27=0,"не сформирован", "в стадии формирования")))</f>
        <v/>
      </c>
      <c r="BI37" s="173" t="str">
        <f>IF('Физическое развитие'!H27="","",IF('Физическое развитие'!H27=2,"сформирован",IF('Физическое развитие'!H27=0,"не сформирован", "в стадии формирования")))</f>
        <v/>
      </c>
      <c r="BJ37" s="173" t="e">
        <f>IF('Физическое развитие'!#REF!="","",IF('Физическое развитие'!#REF!=2,"сформирован",IF('Физическое развитие'!#REF!=0,"не сформирован", "в стадии формирования")))</f>
        <v>#REF!</v>
      </c>
      <c r="BK37" s="173" t="str">
        <f>IF('Физическое развитие'!I27="","",IF('Физическое развитие'!I27=2,"сформирован",IF('Физическое развитие'!I27=0,"не сформирован", "в стадии формирования")))</f>
        <v/>
      </c>
      <c r="BL37" s="173" t="str">
        <f>IF('Физическое развитие'!J27="","",IF('Физическое развитие'!J27=2,"сформирован",IF('Физическое развитие'!J27=0,"не сформирован", "в стадии формирования")))</f>
        <v/>
      </c>
      <c r="BM37" s="173" t="str">
        <f>IF('Физическое развитие'!K27="","",IF('Физическое развитие'!K27=2,"сформирован",IF('Физическое развитие'!K27=0,"не сформирован", "в стадии формирования")))</f>
        <v/>
      </c>
      <c r="BN37" s="173" t="str">
        <f>IF('Физическое развитие'!M27="","",IF('Физическое развитие'!M27=2,"сформирован",IF('Физическое развитие'!M27=0,"не сформирован", "в стадии формирования")))</f>
        <v/>
      </c>
      <c r="BO37" s="17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3" t="str">
        <f>'целевые ориентиры'!BJ38</f>
        <v/>
      </c>
      <c r="BQ37" s="173"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3"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3"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3"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3"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3" t="str">
        <f>IF('Физическое развитие'!L27="","",IF('Физическое развитие'!L27=2,"сформирован",IF('Физическое развитие'!L27=0,"не сформирован", "в стадии формирования")))</f>
        <v/>
      </c>
      <c r="CA37" s="173" t="str">
        <f>IF('Физическое развитие'!P27="","",IF('Физическое развитие'!P27=2,"сформирован",IF('Физическое развитие'!P27=0,"не сформирован", "в стадии формирования")))</f>
        <v/>
      </c>
      <c r="CB37" s="173" t="e">
        <f>IF('Физическое развитие'!#REF!="","",IF('Физическое развитие'!#REF!=2,"сформирован",IF('Физическое развитие'!#REF!=0,"не сформирован", "в стадии формирования")))</f>
        <v>#REF!</v>
      </c>
      <c r="CC37" s="173" t="str">
        <f>IF('Физическое развитие'!Q27="","",IF('Физическое развитие'!Q27=2,"сформирован",IF('Физическое развитие'!Q27=0,"не сформирован", "в стадии формирования")))</f>
        <v/>
      </c>
      <c r="CD37" s="173" t="str">
        <f>IF('Физическое развитие'!R27="","",IF('Физическое развитие'!R27=2,"сформирован",IF('Физическое развитие'!R27=0,"не сформирован", "в стадии формирования")))</f>
        <v/>
      </c>
      <c r="CE37" s="173"/>
      <c r="CF37" s="173" t="str">
        <f>'целевые ориентиры'!BX38</f>
        <v/>
      </c>
      <c r="CG37" s="17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3"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3"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3"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3"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3" t="str">
        <f>IF('Познавательное развитие'!D28="","",IF('Познавательное развитие'!D28=2,"сформирован",IF('Познавательное развитие'!D28=0,"не сформирован", "в стадии формирования")))</f>
        <v/>
      </c>
      <c r="CP37" s="173" t="str">
        <f>IF('Познавательное развитие'!E28="","",IF('Познавательное развитие'!E28=2,"сформирован",IF('Познавательное развитие'!E28=0,"не сформирован", "в стадии формирования")))</f>
        <v/>
      </c>
      <c r="CQ37" s="173" t="str">
        <f>IF('Познавательное развитие'!F28="","",IF('Познавательное развитие'!F28=2,"сформирован",IF('Познавательное развитие'!F28=0,"не сформирован", "в стадии формирования")))</f>
        <v/>
      </c>
      <c r="CR37" s="173" t="str">
        <f>IF('Познавательное развитие'!I28="","",IF('Познавательное развитие'!I28=2,"сформирован",IF('Познавательное развитие'!I28=0,"не сформирован", "в стадии формирования")))</f>
        <v/>
      </c>
      <c r="CS37" s="173" t="str">
        <f>IF('Познавательное развитие'!K28="","",IF('Познавательное развитие'!K28=2,"сформирован",IF('Познавательное развитие'!K28=0,"не сформирован", "в стадии формирования")))</f>
        <v/>
      </c>
      <c r="CT37" s="173" t="str">
        <f>IF('Познавательное развитие'!S28="","",IF('Познавательное развитие'!S28=2,"сформирован",IF('Познавательное развитие'!S28=0,"не сформирован", "в стадии формирования")))</f>
        <v/>
      </c>
      <c r="CU37" s="173" t="str">
        <f>IF('Познавательное развитие'!U28="","",IF('Познавательное развитие'!U28=2,"сформирован",IF('Познавательное развитие'!U28=0,"не сформирован", "в стадии формирования")))</f>
        <v/>
      </c>
      <c r="CV37" s="173" t="e">
        <f>IF('Познавательное развитие'!#REF!="","",IF('Познавательное развитие'!#REF!=2,"сформирован",IF('Познавательное развитие'!#REF!=0,"не сформирован", "в стадии формирования")))</f>
        <v>#REF!</v>
      </c>
      <c r="CW37" s="173" t="str">
        <f>IF('Познавательное развитие'!Y28="","",IF('Познавательное развитие'!Y28=2,"сформирован",IF('Познавательное развитие'!Y28=0,"не сформирован", "в стадии формирования")))</f>
        <v/>
      </c>
      <c r="CX37" s="173" t="str">
        <f>IF('Познавательное развитие'!Z28="","",IF('Познавательное развитие'!Z28=2,"сформирован",IF('Познавательное развитие'!Z28=0,"не сформирован", "в стадии формирования")))</f>
        <v/>
      </c>
      <c r="CY37" s="173" t="str">
        <f>IF('Познавательное развитие'!AA28="","",IF('Познавательное развитие'!AA28=2,"сформирован",IF('Познавательное развитие'!AA28=0,"не сформирован", "в стадии формирования")))</f>
        <v/>
      </c>
      <c r="CZ37" s="173" t="str">
        <f>IF('Познавательное развитие'!AB28="","",IF('Познавательное развитие'!AB28=2,"сформирован",IF('Познавательное развитие'!AB28=0,"не сформирован", "в стадии формирования")))</f>
        <v/>
      </c>
      <c r="DA37" s="173" t="str">
        <f>IF('Познавательное развитие'!AC28="","",IF('Познавательное развитие'!AC28=2,"сформирован",IF('Познавательное развитие'!AC28=0,"не сформирован", "в стадии формирования")))</f>
        <v/>
      </c>
      <c r="DB37" s="173" t="str">
        <f>IF('Познавательное развитие'!AD28="","",IF('Познавательное развитие'!AD28=2,"сформирован",IF('Познавательное развитие'!AD28=0,"не сформирован", "в стадии формирования")))</f>
        <v/>
      </c>
      <c r="DC37" s="173" t="str">
        <f>IF('Познавательное развитие'!AE28="","",IF('Познавательное развитие'!AE28=2,"сформирован",IF('Познавательное развитие'!AE28=0,"не сформирован", "в стадии формирования")))</f>
        <v/>
      </c>
      <c r="DD37" s="173" t="str">
        <f>IF('Речевое развитие'!J27="","",IF('Речевое развитие'!J27=2,"сформирован",IF('Речевое развитие'!J27=0,"не сформирован", "в стадии формирования")))</f>
        <v/>
      </c>
      <c r="DE37" s="173" t="str">
        <f>IF('Речевое развитие'!K27="","",IF('Речевое развитие'!K27=2,"сформирован",IF('Речевое развитие'!K27=0,"не сформирован", "в стадии формирования")))</f>
        <v/>
      </c>
      <c r="DF37" s="173" t="str">
        <f>IF('Речевое развитие'!L27="","",IF('Речевое развитие'!L27=2,"сформирован",IF('Речевое развитие'!L27=0,"не сформирован", "в стадии формирования")))</f>
        <v/>
      </c>
      <c r="DG37" s="175"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3"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19" customFormat="1" hidden="1">
      <c r="A38" s="96">
        <f>список!A26</f>
        <v>25</v>
      </c>
      <c r="B38" s="163" t="str">
        <f>IF(список!B26="","",список!B26)</f>
        <v/>
      </c>
      <c r="C38" s="97" t="str">
        <f>IF(список!C26="","",список!C26)</f>
        <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3" t="str">
        <f>'целевые ориентиры'!Q28</f>
        <v/>
      </c>
      <c r="T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3"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3"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3"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3"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3" t="str">
        <f>IF('Познавательное развитие'!T29="","",IF('Познавательное развитие'!T29=2,"сформирован",IF('Познавательное развитие'!T29=0,"не сформирован", "в стадии формирования")))</f>
        <v/>
      </c>
      <c r="AC38" s="173" t="str">
        <f>IF('Речевое развитие'!G28="","",IF('Речевое развитие'!G28=2,"сформирован",IF('Речевое развитие'!G28=0,"не сформирован", "в стадии формирования")))</f>
        <v/>
      </c>
      <c r="AD38" s="173"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3" t="str">
        <f>'целевые ориентиры'!AB28</f>
        <v/>
      </c>
      <c r="AF38" s="173"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3" t="str">
        <f>IF('Познавательное развитие'!P29="","",IF('Познавательное развитие'!P29=2,"сформирован",IF('Познавательное развитие'!P29=0,"не сформирован", "в стадии формирования")))</f>
        <v/>
      </c>
      <c r="AH38" s="173" t="str">
        <f>IF('Речевое развитие'!F28="","",IF('Речевое развитие'!F28=2,"сформирован",IF('Речевое развитие'!GG28=0,"не сформирован", "в стадии формирования")))</f>
        <v/>
      </c>
      <c r="AI38" s="173" t="str">
        <f>IF('Речевое развитие'!G28="","",IF('Речевое развитие'!G28=2,"сформирован",IF('Речевое развитие'!GH28=0,"не сформирован", "в стадии формирования")))</f>
        <v/>
      </c>
      <c r="AJ38" s="173" t="str">
        <f>IF('Речевое развитие'!M28="","",IF('Речевое развитие'!M28=2,"сформирован",IF('Речевое развитие'!M28=0,"не сформирован", "в стадии формирования")))</f>
        <v/>
      </c>
      <c r="AK38" s="173" t="str">
        <f>IF('Речевое развитие'!N28="","",IF('Речевое развитие'!N28=2,"сформирован",IF('Речевое развитие'!N28=0,"не сформирован", "в стадии формирования")))</f>
        <v/>
      </c>
      <c r="AL38" s="173"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3"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3"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3" t="str">
        <f>'целевые ориентиры'!AM28</f>
        <v/>
      </c>
      <c r="AR38" s="173" t="str">
        <f>'Речевое развитие'!I28</f>
        <v/>
      </c>
      <c r="AS38" s="173" t="str">
        <f>IF('Речевое развитие'!D28="","",IF('Речевое развитие'!D28=2,"сформирован",IF('Речевое развитие'!D28=0,"не сформирован", "в стадии формирования")))</f>
        <v/>
      </c>
      <c r="AT38" s="173" t="e">
        <f>IF('Речевое развитие'!#REF!="","",IF('Речевое развитие'!#REF!=2,"сформирован",IF('Речевое развитие'!#REF!=0,"не сформирован", "в стадии формирования")))</f>
        <v>#REF!</v>
      </c>
      <c r="AU38" s="173" t="str">
        <f>IF('Речевое развитие'!E28="","",IF('Речевое развитие'!E28=2,"сформирован",IF('Речевое развитие'!E28=0,"не сформирован", "в стадии формирования")))</f>
        <v/>
      </c>
      <c r="AV38" s="173" t="str">
        <f>IF('Речевое развитие'!F28="","",IF('Речевое развитие'!F28=2,"сформирован",IF('Речевое развитие'!F28=0,"не сформирован", "в стадии формирования")))</f>
        <v/>
      </c>
      <c r="AW38" s="173" t="str">
        <f>IF('Речевое развитие'!G28="","",IF('Речевое развитие'!G28=2,"сформирован",IF('Речевое развитие'!G28=0,"не сформирован", "в стадии формирования")))</f>
        <v/>
      </c>
      <c r="AX38" s="173"/>
      <c r="AY38" s="173" t="str">
        <f>IF('Речевое развитие'!M28="","",IF('Речевое развитие'!M28=2,"сформирован",IF('Речевое развитие'!M28=0,"не сформирован", "в стадии формирования")))</f>
        <v/>
      </c>
      <c r="AZ38" s="173"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3" t="str">
        <f>'целевые ориентиры'!AV28</f>
        <v/>
      </c>
      <c r="BB38" s="173"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3"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5"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3" t="str">
        <f>IF('Физическое развитие'!D28="","",IF('Физическое развитие'!D28=2,"сформирован",IF('Физическое развитие'!D28=0,"не сформирован", "в стадии формирования")))</f>
        <v/>
      </c>
      <c r="BF38" s="173" t="str">
        <f>IF('Физическое развитие'!E28="","",IF('Физическое развитие'!E28=2,"сформирован",IF('Физическое развитие'!E28=0,"не сформирован", "в стадии формирования")))</f>
        <v/>
      </c>
      <c r="BG38" s="173" t="str">
        <f>IF('Физическое развитие'!F28="","",IF('Физическое развитие'!F28=2,"сформирован",IF('Физическое развитие'!F28=0,"не сформирован", "в стадии формирования")))</f>
        <v/>
      </c>
      <c r="BH38" s="173" t="str">
        <f>IF('Физическое развитие'!G28="","",IF('Физическое развитие'!G28=2,"сформирован",IF('Физическое развитие'!G28=0,"не сформирован", "в стадии формирования")))</f>
        <v/>
      </c>
      <c r="BI38" s="173" t="str">
        <f>IF('Физическое развитие'!H28="","",IF('Физическое развитие'!H28=2,"сформирован",IF('Физическое развитие'!H28=0,"не сформирован", "в стадии формирования")))</f>
        <v/>
      </c>
      <c r="BJ38" s="173" t="e">
        <f>IF('Физическое развитие'!#REF!="","",IF('Физическое развитие'!#REF!=2,"сформирован",IF('Физическое развитие'!#REF!=0,"не сформирован", "в стадии формирования")))</f>
        <v>#REF!</v>
      </c>
      <c r="BK38" s="173" t="str">
        <f>IF('Физическое развитие'!I28="","",IF('Физическое развитие'!I28=2,"сформирован",IF('Физическое развитие'!I28=0,"не сформирован", "в стадии формирования")))</f>
        <v/>
      </c>
      <c r="BL38" s="173" t="str">
        <f>IF('Физическое развитие'!J28="","",IF('Физическое развитие'!J28=2,"сформирован",IF('Физическое развитие'!J28=0,"не сформирован", "в стадии формирования")))</f>
        <v/>
      </c>
      <c r="BM38" s="173" t="str">
        <f>IF('Физическое развитие'!K28="","",IF('Физическое развитие'!K28=2,"сформирован",IF('Физическое развитие'!K28=0,"не сформирован", "в стадии формирования")))</f>
        <v/>
      </c>
      <c r="BN38" s="173" t="str">
        <f>IF('Физическое развитие'!M28="","",IF('Физическое развитие'!M28=2,"сформирован",IF('Физическое развитие'!M28=0,"не сформирован", "в стадии формирования")))</f>
        <v/>
      </c>
      <c r="BO38" s="17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3" t="str">
        <f>'целевые ориентиры'!BJ39</f>
        <v/>
      </c>
      <c r="BQ38" s="173"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3"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3"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3"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3"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3" t="str">
        <f>IF('Физическое развитие'!L28="","",IF('Физическое развитие'!L28=2,"сформирован",IF('Физическое развитие'!L28=0,"не сформирован", "в стадии формирования")))</f>
        <v/>
      </c>
      <c r="CA38" s="173" t="str">
        <f>IF('Физическое развитие'!P28="","",IF('Физическое развитие'!P28=2,"сформирован",IF('Физическое развитие'!P28=0,"не сформирован", "в стадии формирования")))</f>
        <v/>
      </c>
      <c r="CB38" s="173" t="e">
        <f>IF('Физическое развитие'!#REF!="","",IF('Физическое развитие'!#REF!=2,"сформирован",IF('Физическое развитие'!#REF!=0,"не сформирован", "в стадии формирования")))</f>
        <v>#REF!</v>
      </c>
      <c r="CC38" s="173" t="str">
        <f>IF('Физическое развитие'!Q28="","",IF('Физическое развитие'!Q28=2,"сформирован",IF('Физическое развитие'!Q28=0,"не сформирован", "в стадии формирования")))</f>
        <v/>
      </c>
      <c r="CD38" s="173" t="str">
        <f>IF('Физическое развитие'!R28="","",IF('Физическое развитие'!R28=2,"сформирован",IF('Физическое развитие'!R28=0,"не сформирован", "в стадии формирования")))</f>
        <v/>
      </c>
      <c r="CE38" s="173"/>
      <c r="CF38" s="173" t="str">
        <f>'целевые ориентиры'!BX28</f>
        <v/>
      </c>
      <c r="CG38" s="17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3"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3"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3"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3"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3" t="str">
        <f>IF('Познавательное развитие'!D29="","",IF('Познавательное развитие'!D29=2,"сформирован",IF('Познавательное развитие'!D29=0,"не сформирован", "в стадии формирования")))</f>
        <v/>
      </c>
      <c r="CP38" s="173" t="str">
        <f>IF('Познавательное развитие'!E29="","",IF('Познавательное развитие'!E29=2,"сформирован",IF('Познавательное развитие'!E29=0,"не сформирован", "в стадии формирования")))</f>
        <v/>
      </c>
      <c r="CQ38" s="173" t="str">
        <f>IF('Познавательное развитие'!F29="","",IF('Познавательное развитие'!F29=2,"сформирован",IF('Познавательное развитие'!F29=0,"не сформирован", "в стадии формирования")))</f>
        <v/>
      </c>
      <c r="CR38" s="173" t="str">
        <f>IF('Познавательное развитие'!I29="","",IF('Познавательное развитие'!I29=2,"сформирован",IF('Познавательное развитие'!I29=0,"не сформирован", "в стадии формирования")))</f>
        <v/>
      </c>
      <c r="CS38" s="173" t="str">
        <f>IF('Познавательное развитие'!K29="","",IF('Познавательное развитие'!K29=2,"сформирован",IF('Познавательное развитие'!K29=0,"не сформирован", "в стадии формирования")))</f>
        <v/>
      </c>
      <c r="CT38" s="173" t="str">
        <f>IF('Познавательное развитие'!S29="","",IF('Познавательное развитие'!S29=2,"сформирован",IF('Познавательное развитие'!S29=0,"не сформирован", "в стадии формирования")))</f>
        <v/>
      </c>
      <c r="CU38" s="173" t="str">
        <f>IF('Познавательное развитие'!U29="","",IF('Познавательное развитие'!U29=2,"сформирован",IF('Познавательное развитие'!U29=0,"не сформирован", "в стадии формирования")))</f>
        <v/>
      </c>
      <c r="CV38" s="173" t="e">
        <f>IF('Познавательное развитие'!#REF!="","",IF('Познавательное развитие'!#REF!=2,"сформирован",IF('Познавательное развитие'!#REF!=0,"не сформирован", "в стадии формирования")))</f>
        <v>#REF!</v>
      </c>
      <c r="CW38" s="173" t="str">
        <f>IF('Познавательное развитие'!Y29="","",IF('Познавательное развитие'!Y29=2,"сформирован",IF('Познавательное развитие'!Y29=0,"не сформирован", "в стадии формирования")))</f>
        <v/>
      </c>
      <c r="CX38" s="173" t="str">
        <f>IF('Познавательное развитие'!Z29="","",IF('Познавательное развитие'!Z29=2,"сформирован",IF('Познавательное развитие'!Z29=0,"не сформирован", "в стадии формирования")))</f>
        <v/>
      </c>
      <c r="CY38" s="173" t="str">
        <f>IF('Познавательное развитие'!AA29="","",IF('Познавательное развитие'!AA29=2,"сформирован",IF('Познавательное развитие'!AA29=0,"не сформирован", "в стадии формирования")))</f>
        <v/>
      </c>
      <c r="CZ38" s="173" t="str">
        <f>IF('Познавательное развитие'!AB29="","",IF('Познавательное развитие'!AB29=2,"сформирован",IF('Познавательное развитие'!AB29=0,"не сформирован", "в стадии формирования")))</f>
        <v/>
      </c>
      <c r="DA38" s="173" t="str">
        <f>IF('Познавательное развитие'!AC29="","",IF('Познавательное развитие'!AC29=2,"сформирован",IF('Познавательное развитие'!AC29=0,"не сформирован", "в стадии формирования")))</f>
        <v/>
      </c>
      <c r="DB38" s="173" t="str">
        <f>IF('Познавательное развитие'!AD29="","",IF('Познавательное развитие'!AD29=2,"сформирован",IF('Познавательное развитие'!AD29=0,"не сформирован", "в стадии формирования")))</f>
        <v/>
      </c>
      <c r="DC38" s="173" t="str">
        <f>IF('Познавательное развитие'!AE29="","",IF('Познавательное развитие'!AE29=2,"сформирован",IF('Познавательное развитие'!AE29=0,"не сформирован", "в стадии формирования")))</f>
        <v/>
      </c>
      <c r="DD38" s="173" t="str">
        <f>IF('Речевое развитие'!J28="","",IF('Речевое развитие'!J28=2,"сформирован",IF('Речевое развитие'!J28=0,"не сформирован", "в стадии формирования")))</f>
        <v/>
      </c>
      <c r="DE38" s="173" t="str">
        <f>IF('Речевое развитие'!K28="","",IF('Речевое развитие'!K28=2,"сформирован",IF('Речевое развитие'!K28=0,"не сформирован", "в стадии формирования")))</f>
        <v/>
      </c>
      <c r="DF38" s="173" t="str">
        <f>IF('Речевое развитие'!L28="","",IF('Речевое развитие'!L28=2,"сформирован",IF('Речевое развитие'!L28=0,"не сформирован", "в стадии формирования")))</f>
        <v/>
      </c>
      <c r="DG38" s="175"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3"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19" customFormat="1" hidden="1">
      <c r="A39" s="96">
        <f>список!A27</f>
        <v>26</v>
      </c>
      <c r="B39" s="163" t="str">
        <f>IF(список!B27="","",список!B27)</f>
        <v/>
      </c>
      <c r="C39" s="97" t="str">
        <f>IF(список!C27="","",список!C27)</f>
        <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3" t="str">
        <f>'целевые ориентиры'!Q29</f>
        <v/>
      </c>
      <c r="T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3"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3"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3"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3"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3" t="str">
        <f>IF('Познавательное развитие'!T30="","",IF('Познавательное развитие'!T30=2,"сформирован",IF('Познавательное развитие'!T30=0,"не сформирован", "в стадии формирования")))</f>
        <v/>
      </c>
      <c r="AC39" s="173" t="str">
        <f>IF('Речевое развитие'!G29="","",IF('Речевое развитие'!G29=2,"сформирован",IF('Речевое развитие'!G29=0,"не сформирован", "в стадии формирования")))</f>
        <v/>
      </c>
      <c r="AD39" s="173"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3" t="str">
        <f>'целевые ориентиры'!AB29</f>
        <v/>
      </c>
      <c r="AF39" s="173"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3" t="str">
        <f>IF('Познавательное развитие'!P30="","",IF('Познавательное развитие'!P30=2,"сформирован",IF('Познавательное развитие'!P30=0,"не сформирован", "в стадии формирования")))</f>
        <v/>
      </c>
      <c r="AH39" s="173" t="str">
        <f>IF('Речевое развитие'!F29="","",IF('Речевое развитие'!F29=2,"сформирован",IF('Речевое развитие'!GG29=0,"не сформирован", "в стадии формирования")))</f>
        <v/>
      </c>
      <c r="AI39" s="173" t="str">
        <f>IF('Речевое развитие'!G29="","",IF('Речевое развитие'!G29=2,"сформирован",IF('Речевое развитие'!GH29=0,"не сформирован", "в стадии формирования")))</f>
        <v/>
      </c>
      <c r="AJ39" s="173" t="str">
        <f>IF('Речевое развитие'!M29="","",IF('Речевое развитие'!M29=2,"сформирован",IF('Речевое развитие'!M29=0,"не сформирован", "в стадии формирования")))</f>
        <v/>
      </c>
      <c r="AK39" s="173" t="str">
        <f>IF('Речевое развитие'!N29="","",IF('Речевое развитие'!N29=2,"сформирован",IF('Речевое развитие'!N29=0,"не сформирован", "в стадии формирования")))</f>
        <v/>
      </c>
      <c r="AL39" s="173"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3"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3"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3" t="str">
        <f>'целевые ориентиры'!AM29</f>
        <v/>
      </c>
      <c r="AR39" s="173" t="str">
        <f>'Речевое развитие'!I29</f>
        <v/>
      </c>
      <c r="AS39" s="173" t="str">
        <f>IF('Речевое развитие'!D29="","",IF('Речевое развитие'!D29=2,"сформирован",IF('Речевое развитие'!D29=0,"не сформирован", "в стадии формирования")))</f>
        <v/>
      </c>
      <c r="AT39" s="173" t="e">
        <f>IF('Речевое развитие'!#REF!="","",IF('Речевое развитие'!#REF!=2,"сформирован",IF('Речевое развитие'!#REF!=0,"не сформирован", "в стадии формирования")))</f>
        <v>#REF!</v>
      </c>
      <c r="AU39" s="173" t="str">
        <f>IF('Речевое развитие'!E29="","",IF('Речевое развитие'!E29=2,"сформирован",IF('Речевое развитие'!E29=0,"не сформирован", "в стадии формирования")))</f>
        <v/>
      </c>
      <c r="AV39" s="173" t="str">
        <f>IF('Речевое развитие'!F29="","",IF('Речевое развитие'!F29=2,"сформирован",IF('Речевое развитие'!F29=0,"не сформирован", "в стадии формирования")))</f>
        <v/>
      </c>
      <c r="AW39" s="173" t="str">
        <f>IF('Речевое развитие'!G29="","",IF('Речевое развитие'!G29=2,"сформирован",IF('Речевое развитие'!G29=0,"не сформирован", "в стадии формирования")))</f>
        <v/>
      </c>
      <c r="AX39" s="173"/>
      <c r="AY39" s="173" t="str">
        <f>IF('Речевое развитие'!M29="","",IF('Речевое развитие'!M29=2,"сформирован",IF('Речевое развитие'!M29=0,"не сформирован", "в стадии формирования")))</f>
        <v/>
      </c>
      <c r="AZ39" s="173"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3" t="str">
        <f>'целевые ориентиры'!AV29</f>
        <v/>
      </c>
      <c r="BB39" s="173"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3"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5"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3" t="str">
        <f>IF('Физическое развитие'!D29="","",IF('Физическое развитие'!D29=2,"сформирован",IF('Физическое развитие'!D29=0,"не сформирован", "в стадии формирования")))</f>
        <v/>
      </c>
      <c r="BF39" s="173" t="str">
        <f>IF('Физическое развитие'!E29="","",IF('Физическое развитие'!E29=2,"сформирован",IF('Физическое развитие'!E29=0,"не сформирован", "в стадии формирования")))</f>
        <v/>
      </c>
      <c r="BG39" s="173" t="str">
        <f>IF('Физическое развитие'!F29="","",IF('Физическое развитие'!F29=2,"сформирован",IF('Физическое развитие'!F29=0,"не сформирован", "в стадии формирования")))</f>
        <v/>
      </c>
      <c r="BH39" s="173" t="str">
        <f>IF('Физическое развитие'!G29="","",IF('Физическое развитие'!G29=2,"сформирован",IF('Физическое развитие'!G29=0,"не сформирован", "в стадии формирования")))</f>
        <v/>
      </c>
      <c r="BI39" s="173" t="str">
        <f>IF('Физическое развитие'!H29="","",IF('Физическое развитие'!H29=2,"сформирован",IF('Физическое развитие'!H29=0,"не сформирован", "в стадии формирования")))</f>
        <v/>
      </c>
      <c r="BJ39" s="173" t="e">
        <f>IF('Физическое развитие'!#REF!="","",IF('Физическое развитие'!#REF!=2,"сформирован",IF('Физическое развитие'!#REF!=0,"не сформирован", "в стадии формирования")))</f>
        <v>#REF!</v>
      </c>
      <c r="BK39" s="173" t="str">
        <f>IF('Физическое развитие'!I29="","",IF('Физическое развитие'!I29=2,"сформирован",IF('Физическое развитие'!I29=0,"не сформирован", "в стадии формирования")))</f>
        <v/>
      </c>
      <c r="BL39" s="173" t="str">
        <f>IF('Физическое развитие'!J29="","",IF('Физическое развитие'!J29=2,"сформирован",IF('Физическое развитие'!J29=0,"не сформирован", "в стадии формирования")))</f>
        <v/>
      </c>
      <c r="BM39" s="173" t="str">
        <f>IF('Физическое развитие'!K29="","",IF('Физическое развитие'!K29=2,"сформирован",IF('Физическое развитие'!K29=0,"не сформирован", "в стадии формирования")))</f>
        <v/>
      </c>
      <c r="BN39" s="173" t="str">
        <f>IF('Физическое развитие'!M29="","",IF('Физическое развитие'!M29=2,"сформирован",IF('Физическое развитие'!M29=0,"не сформирован", "в стадии формирования")))</f>
        <v/>
      </c>
      <c r="BO39" s="17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3">
        <f>'целевые ориентиры'!BJ40</f>
        <v>0</v>
      </c>
      <c r="BQ39" s="173"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3"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3"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3"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3"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3" t="str">
        <f>IF('Физическое развитие'!L29="","",IF('Физическое развитие'!L29=2,"сформирован",IF('Физическое развитие'!L29=0,"не сформирован", "в стадии формирования")))</f>
        <v/>
      </c>
      <c r="CA39" s="173" t="str">
        <f>IF('Физическое развитие'!P29="","",IF('Физическое развитие'!P29=2,"сформирован",IF('Физическое развитие'!P29=0,"не сформирован", "в стадии формирования")))</f>
        <v/>
      </c>
      <c r="CB39" s="173" t="e">
        <f>IF('Физическое развитие'!#REF!="","",IF('Физическое развитие'!#REF!=2,"сформирован",IF('Физическое развитие'!#REF!=0,"не сформирован", "в стадии формирования")))</f>
        <v>#REF!</v>
      </c>
      <c r="CC39" s="173" t="str">
        <f>IF('Физическое развитие'!Q29="","",IF('Физическое развитие'!Q29=2,"сформирован",IF('Физическое развитие'!Q29=0,"не сформирован", "в стадии формирования")))</f>
        <v/>
      </c>
      <c r="CD39" s="173" t="str">
        <f>IF('Физическое развитие'!R29="","",IF('Физическое развитие'!R29=2,"сформирован",IF('Физическое развитие'!R29=0,"не сформирован", "в стадии формирования")))</f>
        <v/>
      </c>
      <c r="CE39" s="173"/>
      <c r="CF39" s="173" t="str">
        <f>'целевые ориентиры'!BX29</f>
        <v/>
      </c>
      <c r="CG39" s="17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3"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3"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3"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3"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3" t="str">
        <f>IF('Познавательное развитие'!D30="","",IF('Познавательное развитие'!D30=2,"сформирован",IF('Познавательное развитие'!D30=0,"не сформирован", "в стадии формирования")))</f>
        <v/>
      </c>
      <c r="CP39" s="173" t="str">
        <f>IF('Познавательное развитие'!E30="","",IF('Познавательное развитие'!E30=2,"сформирован",IF('Познавательное развитие'!E30=0,"не сформирован", "в стадии формирования")))</f>
        <v/>
      </c>
      <c r="CQ39" s="173" t="str">
        <f>IF('Познавательное развитие'!F30="","",IF('Познавательное развитие'!F30=2,"сформирован",IF('Познавательное развитие'!F30=0,"не сформирован", "в стадии формирования")))</f>
        <v/>
      </c>
      <c r="CR39" s="173" t="str">
        <f>IF('Познавательное развитие'!I30="","",IF('Познавательное развитие'!I30=2,"сформирован",IF('Познавательное развитие'!I30=0,"не сформирован", "в стадии формирования")))</f>
        <v/>
      </c>
      <c r="CS39" s="173" t="str">
        <f>IF('Познавательное развитие'!K30="","",IF('Познавательное развитие'!K30=2,"сформирован",IF('Познавательное развитие'!K30=0,"не сформирован", "в стадии формирования")))</f>
        <v/>
      </c>
      <c r="CT39" s="173" t="str">
        <f>IF('Познавательное развитие'!S30="","",IF('Познавательное развитие'!S30=2,"сформирован",IF('Познавательное развитие'!S30=0,"не сформирован", "в стадии формирования")))</f>
        <v/>
      </c>
      <c r="CU39" s="173" t="str">
        <f>IF('Познавательное развитие'!U30="","",IF('Познавательное развитие'!U30=2,"сформирован",IF('Познавательное развитие'!U30=0,"не сформирован", "в стадии формирования")))</f>
        <v/>
      </c>
      <c r="CV39" s="173" t="e">
        <f>IF('Познавательное развитие'!#REF!="","",IF('Познавательное развитие'!#REF!=2,"сформирован",IF('Познавательное развитие'!#REF!=0,"не сформирован", "в стадии формирования")))</f>
        <v>#REF!</v>
      </c>
      <c r="CW39" s="173" t="str">
        <f>IF('Познавательное развитие'!Y30="","",IF('Познавательное развитие'!Y30=2,"сформирован",IF('Познавательное развитие'!Y30=0,"не сформирован", "в стадии формирования")))</f>
        <v/>
      </c>
      <c r="CX39" s="173" t="str">
        <f>IF('Познавательное развитие'!Z30="","",IF('Познавательное развитие'!Z30=2,"сформирован",IF('Познавательное развитие'!Z30=0,"не сформирован", "в стадии формирования")))</f>
        <v/>
      </c>
      <c r="CY39" s="173" t="str">
        <f>IF('Познавательное развитие'!AA30="","",IF('Познавательное развитие'!AA30=2,"сформирован",IF('Познавательное развитие'!AA30=0,"не сформирован", "в стадии формирования")))</f>
        <v/>
      </c>
      <c r="CZ39" s="173" t="str">
        <f>IF('Познавательное развитие'!AB30="","",IF('Познавательное развитие'!AB30=2,"сформирован",IF('Познавательное развитие'!AB30=0,"не сформирован", "в стадии формирования")))</f>
        <v/>
      </c>
      <c r="DA39" s="173" t="str">
        <f>IF('Познавательное развитие'!AC30="","",IF('Познавательное развитие'!AC30=2,"сформирован",IF('Познавательное развитие'!AC30=0,"не сформирован", "в стадии формирования")))</f>
        <v/>
      </c>
      <c r="DB39" s="173" t="str">
        <f>IF('Познавательное развитие'!AD30="","",IF('Познавательное развитие'!AD30=2,"сформирован",IF('Познавательное развитие'!AD30=0,"не сформирован", "в стадии формирования")))</f>
        <v/>
      </c>
      <c r="DC39" s="173" t="str">
        <f>IF('Познавательное развитие'!AE30="","",IF('Познавательное развитие'!AE30=2,"сформирован",IF('Познавательное развитие'!AE30=0,"не сформирован", "в стадии формирования")))</f>
        <v/>
      </c>
      <c r="DD39" s="173" t="str">
        <f>IF('Речевое развитие'!J29="","",IF('Речевое развитие'!J29=2,"сформирован",IF('Речевое развитие'!J29=0,"не сформирован", "в стадии формирования")))</f>
        <v/>
      </c>
      <c r="DE39" s="173" t="str">
        <f>IF('Речевое развитие'!K29="","",IF('Речевое развитие'!K29=2,"сформирован",IF('Речевое развитие'!K29=0,"не сформирован", "в стадии формирования")))</f>
        <v/>
      </c>
      <c r="DF39" s="173" t="str">
        <f>IF('Речевое развитие'!L29="","",IF('Речевое развитие'!L29=2,"сформирован",IF('Речевое развитие'!L29=0,"не сформирован", "в стадии формирования")))</f>
        <v/>
      </c>
      <c r="DG39" s="175"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3"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19" customFormat="1" hidden="1">
      <c r="A40" s="96">
        <f>список!A28</f>
        <v>27</v>
      </c>
      <c r="B40" s="163" t="str">
        <f>IF(список!B28="","",список!B28)</f>
        <v/>
      </c>
      <c r="C40" s="97" t="str">
        <f>IF(список!C28="","",список!C28)</f>
        <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3" t="str">
        <f>'целевые ориентиры'!Q30</f>
        <v/>
      </c>
      <c r="T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3"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3"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3"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3"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3" t="str">
        <f>IF('Познавательное развитие'!T31="","",IF('Познавательное развитие'!T31=2,"сформирован",IF('Познавательное развитие'!T31=0,"не сформирован", "в стадии формирования")))</f>
        <v/>
      </c>
      <c r="AC40" s="173" t="str">
        <f>IF('Речевое развитие'!G30="","",IF('Речевое развитие'!G30=2,"сформирован",IF('Речевое развитие'!G30=0,"не сформирован", "в стадии формирования")))</f>
        <v/>
      </c>
      <c r="AD40" s="173"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3" t="str">
        <f>'целевые ориентиры'!AB30</f>
        <v/>
      </c>
      <c r="AF40" s="173"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3" t="str">
        <f>IF('Познавательное развитие'!P31="","",IF('Познавательное развитие'!P31=2,"сформирован",IF('Познавательное развитие'!P31=0,"не сформирован", "в стадии формирования")))</f>
        <v/>
      </c>
      <c r="AH40" s="173" t="str">
        <f>IF('Речевое развитие'!F30="","",IF('Речевое развитие'!F30=2,"сформирован",IF('Речевое развитие'!GG30=0,"не сформирован", "в стадии формирования")))</f>
        <v/>
      </c>
      <c r="AI40" s="173" t="str">
        <f>IF('Речевое развитие'!G30="","",IF('Речевое развитие'!G30=2,"сформирован",IF('Речевое развитие'!GH30=0,"не сформирован", "в стадии формирования")))</f>
        <v/>
      </c>
      <c r="AJ40" s="173" t="str">
        <f>IF('Речевое развитие'!M30="","",IF('Речевое развитие'!M30=2,"сформирован",IF('Речевое развитие'!M30=0,"не сформирован", "в стадии формирования")))</f>
        <v/>
      </c>
      <c r="AK40" s="173" t="str">
        <f>IF('Речевое развитие'!N30="","",IF('Речевое развитие'!N30=2,"сформирован",IF('Речевое развитие'!N30=0,"не сформирован", "в стадии формирования")))</f>
        <v/>
      </c>
      <c r="AL40" s="173"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3"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3"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3" t="str">
        <f>'целевые ориентиры'!AM30</f>
        <v/>
      </c>
      <c r="AR40" s="173" t="str">
        <f>'Речевое развитие'!I30</f>
        <v/>
      </c>
      <c r="AS40" s="173" t="str">
        <f>IF('Речевое развитие'!D30="","",IF('Речевое развитие'!D30=2,"сформирован",IF('Речевое развитие'!D30=0,"не сформирован", "в стадии формирования")))</f>
        <v/>
      </c>
      <c r="AT40" s="173" t="e">
        <f>IF('Речевое развитие'!#REF!="","",IF('Речевое развитие'!#REF!=2,"сформирован",IF('Речевое развитие'!#REF!=0,"не сформирован", "в стадии формирования")))</f>
        <v>#REF!</v>
      </c>
      <c r="AU40" s="173" t="str">
        <f>IF('Речевое развитие'!E30="","",IF('Речевое развитие'!E30=2,"сформирован",IF('Речевое развитие'!E30=0,"не сформирован", "в стадии формирования")))</f>
        <v/>
      </c>
      <c r="AV40" s="173" t="str">
        <f>IF('Речевое развитие'!F30="","",IF('Речевое развитие'!F30=2,"сформирован",IF('Речевое развитие'!F30=0,"не сформирован", "в стадии формирования")))</f>
        <v/>
      </c>
      <c r="AW40" s="173" t="str">
        <f>IF('Речевое развитие'!G30="","",IF('Речевое развитие'!G30=2,"сформирован",IF('Речевое развитие'!G30=0,"не сформирован", "в стадии формирования")))</f>
        <v/>
      </c>
      <c r="AX40" s="173"/>
      <c r="AY40" s="173" t="str">
        <f>IF('Речевое развитие'!M30="","",IF('Речевое развитие'!M30=2,"сформирован",IF('Речевое развитие'!M30=0,"не сформирован", "в стадии формирования")))</f>
        <v/>
      </c>
      <c r="AZ40" s="173"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3" t="str">
        <f>'целевые ориентиры'!AV30</f>
        <v/>
      </c>
      <c r="BB40" s="173"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3"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5"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3" t="str">
        <f>IF('Физическое развитие'!D30="","",IF('Физическое развитие'!D30=2,"сформирован",IF('Физическое развитие'!D30=0,"не сформирован", "в стадии формирования")))</f>
        <v/>
      </c>
      <c r="BF40" s="173" t="str">
        <f>IF('Физическое развитие'!E30="","",IF('Физическое развитие'!E30=2,"сформирован",IF('Физическое развитие'!E30=0,"не сформирован", "в стадии формирования")))</f>
        <v/>
      </c>
      <c r="BG40" s="173" t="str">
        <f>IF('Физическое развитие'!F30="","",IF('Физическое развитие'!F30=2,"сформирован",IF('Физическое развитие'!F30=0,"не сформирован", "в стадии формирования")))</f>
        <v/>
      </c>
      <c r="BH40" s="173" t="str">
        <f>IF('Физическое развитие'!G30="","",IF('Физическое развитие'!G30=2,"сформирован",IF('Физическое развитие'!G30=0,"не сформирован", "в стадии формирования")))</f>
        <v/>
      </c>
      <c r="BI40" s="173" t="str">
        <f>IF('Физическое развитие'!H30="","",IF('Физическое развитие'!H30=2,"сформирован",IF('Физическое развитие'!H30=0,"не сформирован", "в стадии формирования")))</f>
        <v/>
      </c>
      <c r="BJ40" s="173" t="e">
        <f>IF('Физическое развитие'!#REF!="","",IF('Физическое развитие'!#REF!=2,"сформирован",IF('Физическое развитие'!#REF!=0,"не сформирован", "в стадии формирования")))</f>
        <v>#REF!</v>
      </c>
      <c r="BK40" s="173" t="str">
        <f>IF('Физическое развитие'!I30="","",IF('Физическое развитие'!I30=2,"сформирован",IF('Физическое развитие'!I30=0,"не сформирован", "в стадии формирования")))</f>
        <v/>
      </c>
      <c r="BL40" s="173" t="str">
        <f>IF('Физическое развитие'!J30="","",IF('Физическое развитие'!J30=2,"сформирован",IF('Физическое развитие'!J30=0,"не сформирован", "в стадии формирования")))</f>
        <v/>
      </c>
      <c r="BM40" s="173" t="str">
        <f>IF('Физическое развитие'!K30="","",IF('Физическое развитие'!K30=2,"сформирован",IF('Физическое развитие'!K30=0,"не сформирован", "в стадии формирования")))</f>
        <v/>
      </c>
      <c r="BN40" s="173" t="str">
        <f>IF('Физическое развитие'!M30="","",IF('Физическое развитие'!M30=2,"сформирован",IF('Физическое развитие'!M30=0,"не сформирован", "в стадии формирования")))</f>
        <v/>
      </c>
      <c r="BO40" s="17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3">
        <f>'целевые ориентиры'!BJ41</f>
        <v>0</v>
      </c>
      <c r="BQ40" s="173"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3"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3"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3"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3"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3" t="str">
        <f>IF('Физическое развитие'!L30="","",IF('Физическое развитие'!L30=2,"сформирован",IF('Физическое развитие'!L30=0,"не сформирован", "в стадии формирования")))</f>
        <v/>
      </c>
      <c r="CA40" s="173" t="str">
        <f>IF('Физическое развитие'!P30="","",IF('Физическое развитие'!P30=2,"сформирован",IF('Физическое развитие'!P30=0,"не сформирован", "в стадии формирования")))</f>
        <v/>
      </c>
      <c r="CB40" s="173" t="e">
        <f>IF('Физическое развитие'!#REF!="","",IF('Физическое развитие'!#REF!=2,"сформирован",IF('Физическое развитие'!#REF!=0,"не сформирован", "в стадии формирования")))</f>
        <v>#REF!</v>
      </c>
      <c r="CC40" s="173" t="str">
        <f>IF('Физическое развитие'!Q30="","",IF('Физическое развитие'!Q30=2,"сформирован",IF('Физическое развитие'!Q30=0,"не сформирован", "в стадии формирования")))</f>
        <v/>
      </c>
      <c r="CD40" s="173" t="str">
        <f>IF('Физическое развитие'!R30="","",IF('Физическое развитие'!R30=2,"сформирован",IF('Физическое развитие'!R30=0,"не сформирован", "в стадии формирования")))</f>
        <v/>
      </c>
      <c r="CE40" s="173"/>
      <c r="CF40" s="173" t="str">
        <f>'целевые ориентиры'!BX30</f>
        <v/>
      </c>
      <c r="CG40" s="17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3"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3"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3"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3"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3" t="str">
        <f>IF('Познавательное развитие'!D31="","",IF('Познавательное развитие'!D31=2,"сформирован",IF('Познавательное развитие'!D31=0,"не сформирован", "в стадии формирования")))</f>
        <v/>
      </c>
      <c r="CP40" s="173" t="str">
        <f>IF('Познавательное развитие'!E31="","",IF('Познавательное развитие'!E31=2,"сформирован",IF('Познавательное развитие'!E31=0,"не сформирован", "в стадии формирования")))</f>
        <v/>
      </c>
      <c r="CQ40" s="173" t="str">
        <f>IF('Познавательное развитие'!F31="","",IF('Познавательное развитие'!F31=2,"сформирован",IF('Познавательное развитие'!F31=0,"не сформирован", "в стадии формирования")))</f>
        <v/>
      </c>
      <c r="CR40" s="173" t="str">
        <f>IF('Познавательное развитие'!I31="","",IF('Познавательное развитие'!I31=2,"сформирован",IF('Познавательное развитие'!I31=0,"не сформирован", "в стадии формирования")))</f>
        <v/>
      </c>
      <c r="CS40" s="173" t="str">
        <f>IF('Познавательное развитие'!K31="","",IF('Познавательное развитие'!K31=2,"сформирован",IF('Познавательное развитие'!K31=0,"не сформирован", "в стадии формирования")))</f>
        <v/>
      </c>
      <c r="CT40" s="173" t="str">
        <f>IF('Познавательное развитие'!S31="","",IF('Познавательное развитие'!S31=2,"сформирован",IF('Познавательное развитие'!S31=0,"не сформирован", "в стадии формирования")))</f>
        <v/>
      </c>
      <c r="CU40" s="173" t="str">
        <f>IF('Познавательное развитие'!U31="","",IF('Познавательное развитие'!U31=2,"сформирован",IF('Познавательное развитие'!U31=0,"не сформирован", "в стадии формирования")))</f>
        <v/>
      </c>
      <c r="CV40" s="173" t="e">
        <f>IF('Познавательное развитие'!#REF!="","",IF('Познавательное развитие'!#REF!=2,"сформирован",IF('Познавательное развитие'!#REF!=0,"не сформирован", "в стадии формирования")))</f>
        <v>#REF!</v>
      </c>
      <c r="CW40" s="173" t="str">
        <f>IF('Познавательное развитие'!Y31="","",IF('Познавательное развитие'!Y31=2,"сформирован",IF('Познавательное развитие'!Y31=0,"не сформирован", "в стадии формирования")))</f>
        <v/>
      </c>
      <c r="CX40" s="173" t="str">
        <f>IF('Познавательное развитие'!Z31="","",IF('Познавательное развитие'!Z31=2,"сформирован",IF('Познавательное развитие'!Z31=0,"не сформирован", "в стадии формирования")))</f>
        <v/>
      </c>
      <c r="CY40" s="173" t="str">
        <f>IF('Познавательное развитие'!AA31="","",IF('Познавательное развитие'!AA31=2,"сформирован",IF('Познавательное развитие'!AA31=0,"не сформирован", "в стадии формирования")))</f>
        <v/>
      </c>
      <c r="CZ40" s="173" t="str">
        <f>IF('Познавательное развитие'!AB31="","",IF('Познавательное развитие'!AB31=2,"сформирован",IF('Познавательное развитие'!AB31=0,"не сформирован", "в стадии формирования")))</f>
        <v/>
      </c>
      <c r="DA40" s="173" t="str">
        <f>IF('Познавательное развитие'!AC31="","",IF('Познавательное развитие'!AC31=2,"сформирован",IF('Познавательное развитие'!AC31=0,"не сформирован", "в стадии формирования")))</f>
        <v/>
      </c>
      <c r="DB40" s="173" t="str">
        <f>IF('Познавательное развитие'!AD31="","",IF('Познавательное развитие'!AD31=2,"сформирован",IF('Познавательное развитие'!AD31=0,"не сформирован", "в стадии формирования")))</f>
        <v/>
      </c>
      <c r="DC40" s="173" t="str">
        <f>IF('Познавательное развитие'!AE31="","",IF('Познавательное развитие'!AE31=2,"сформирован",IF('Познавательное развитие'!AE31=0,"не сформирован", "в стадии формирования")))</f>
        <v/>
      </c>
      <c r="DD40" s="173" t="str">
        <f>IF('Речевое развитие'!J30="","",IF('Речевое развитие'!J30=2,"сформирован",IF('Речевое развитие'!J30=0,"не сформирован", "в стадии формирования")))</f>
        <v/>
      </c>
      <c r="DE40" s="173" t="str">
        <f>IF('Речевое развитие'!K30="","",IF('Речевое развитие'!K30=2,"сформирован",IF('Речевое развитие'!K30=0,"не сформирован", "в стадии формирования")))</f>
        <v/>
      </c>
      <c r="DF40" s="173" t="str">
        <f>IF('Речевое развитие'!L30="","",IF('Речевое развитие'!L30=2,"сформирован",IF('Речевое развитие'!L30=0,"не сформирован", "в стадии формирования")))</f>
        <v/>
      </c>
      <c r="DG40" s="175"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3"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19" customFormat="1" hidden="1">
      <c r="A41" s="96">
        <f>список!A29</f>
        <v>28</v>
      </c>
      <c r="B41" s="163" t="str">
        <f>IF(список!B29="","",список!B29)</f>
        <v/>
      </c>
      <c r="C41" s="97" t="str">
        <f>IF(список!C29="","",список!C29)</f>
        <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3" t="str">
        <f>'целевые ориентиры'!Q31</f>
        <v/>
      </c>
      <c r="T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3"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3"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3"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3"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3" t="str">
        <f>IF('Познавательное развитие'!T32="","",IF('Познавательное развитие'!T32=2,"сформирован",IF('Познавательное развитие'!T32=0,"не сформирован", "в стадии формирования")))</f>
        <v/>
      </c>
      <c r="AC41" s="173" t="str">
        <f>IF('Речевое развитие'!G31="","",IF('Речевое развитие'!G31=2,"сформирован",IF('Речевое развитие'!G31=0,"не сформирован", "в стадии формирования")))</f>
        <v/>
      </c>
      <c r="AD41" s="173"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3" t="str">
        <f>'целевые ориентиры'!AB31</f>
        <v/>
      </c>
      <c r="AF41" s="173"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3" t="str">
        <f>IF('Познавательное развитие'!P32="","",IF('Познавательное развитие'!P32=2,"сформирован",IF('Познавательное развитие'!P32=0,"не сформирован", "в стадии формирования")))</f>
        <v/>
      </c>
      <c r="AH41" s="173" t="str">
        <f>IF('Речевое развитие'!F31="","",IF('Речевое развитие'!F31=2,"сформирован",IF('Речевое развитие'!GG31=0,"не сформирован", "в стадии формирования")))</f>
        <v/>
      </c>
      <c r="AI41" s="173" t="str">
        <f>IF('Речевое развитие'!G31="","",IF('Речевое развитие'!G31=2,"сформирован",IF('Речевое развитие'!GH31=0,"не сформирован", "в стадии формирования")))</f>
        <v/>
      </c>
      <c r="AJ41" s="173" t="str">
        <f>IF('Речевое развитие'!M31="","",IF('Речевое развитие'!M31=2,"сформирован",IF('Речевое развитие'!M31=0,"не сформирован", "в стадии формирования")))</f>
        <v/>
      </c>
      <c r="AK41" s="173" t="str">
        <f>IF('Речевое развитие'!N31="","",IF('Речевое развитие'!N31=2,"сформирован",IF('Речевое развитие'!N31=0,"не сформирован", "в стадии формирования")))</f>
        <v/>
      </c>
      <c r="AL41" s="173"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3"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3"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3" t="str">
        <f>'целевые ориентиры'!AM31</f>
        <v/>
      </c>
      <c r="AR41" s="173" t="str">
        <f>'Речевое развитие'!I31</f>
        <v/>
      </c>
      <c r="AS41" s="173" t="str">
        <f>IF('Речевое развитие'!D31="","",IF('Речевое развитие'!D31=2,"сформирован",IF('Речевое развитие'!D31=0,"не сформирован", "в стадии формирования")))</f>
        <v/>
      </c>
      <c r="AT41" s="173" t="e">
        <f>IF('Речевое развитие'!#REF!="","",IF('Речевое развитие'!#REF!=2,"сформирован",IF('Речевое развитие'!#REF!=0,"не сформирован", "в стадии формирования")))</f>
        <v>#REF!</v>
      </c>
      <c r="AU41" s="173" t="str">
        <f>IF('Речевое развитие'!E31="","",IF('Речевое развитие'!E31=2,"сформирован",IF('Речевое развитие'!E31=0,"не сформирован", "в стадии формирования")))</f>
        <v/>
      </c>
      <c r="AV41" s="173" t="str">
        <f>IF('Речевое развитие'!F31="","",IF('Речевое развитие'!F31=2,"сформирован",IF('Речевое развитие'!F31=0,"не сформирован", "в стадии формирования")))</f>
        <v/>
      </c>
      <c r="AW41" s="173" t="str">
        <f>IF('Речевое развитие'!G31="","",IF('Речевое развитие'!G31=2,"сформирован",IF('Речевое развитие'!G31=0,"не сформирован", "в стадии формирования")))</f>
        <v/>
      </c>
      <c r="AX41" s="173"/>
      <c r="AY41" s="173" t="str">
        <f>IF('Речевое развитие'!M31="","",IF('Речевое развитие'!M31=2,"сформирован",IF('Речевое развитие'!M31=0,"не сформирован", "в стадии формирования")))</f>
        <v/>
      </c>
      <c r="AZ41" s="173"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3" t="str">
        <f>'целевые ориентиры'!AV31</f>
        <v/>
      </c>
      <c r="BB41" s="173"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3"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5"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3" t="str">
        <f>IF('Физическое развитие'!D31="","",IF('Физическое развитие'!D31=2,"сформирован",IF('Физическое развитие'!D31=0,"не сформирован", "в стадии формирования")))</f>
        <v/>
      </c>
      <c r="BF41" s="173" t="str">
        <f>IF('Физическое развитие'!E31="","",IF('Физическое развитие'!E31=2,"сформирован",IF('Физическое развитие'!E31=0,"не сформирован", "в стадии формирования")))</f>
        <v/>
      </c>
      <c r="BG41" s="173" t="str">
        <f>IF('Физическое развитие'!F31="","",IF('Физическое развитие'!F31=2,"сформирован",IF('Физическое развитие'!F31=0,"не сформирован", "в стадии формирования")))</f>
        <v/>
      </c>
      <c r="BH41" s="173" t="str">
        <f>IF('Физическое развитие'!G31="","",IF('Физическое развитие'!G31=2,"сформирован",IF('Физическое развитие'!G31=0,"не сформирован", "в стадии формирования")))</f>
        <v/>
      </c>
      <c r="BI41" s="173" t="str">
        <f>IF('Физическое развитие'!H31="","",IF('Физическое развитие'!H31=2,"сформирован",IF('Физическое развитие'!H31=0,"не сформирован", "в стадии формирования")))</f>
        <v/>
      </c>
      <c r="BJ41" s="173" t="e">
        <f>IF('Физическое развитие'!#REF!="","",IF('Физическое развитие'!#REF!=2,"сформирован",IF('Физическое развитие'!#REF!=0,"не сформирован", "в стадии формирования")))</f>
        <v>#REF!</v>
      </c>
      <c r="BK41" s="173" t="str">
        <f>IF('Физическое развитие'!I31="","",IF('Физическое развитие'!I31=2,"сформирован",IF('Физическое развитие'!I31=0,"не сформирован", "в стадии формирования")))</f>
        <v/>
      </c>
      <c r="BL41" s="173" t="str">
        <f>IF('Физическое развитие'!J31="","",IF('Физическое развитие'!J31=2,"сформирован",IF('Физическое развитие'!J31=0,"не сформирован", "в стадии формирования")))</f>
        <v/>
      </c>
      <c r="BM41" s="173" t="str">
        <f>IF('Физическое развитие'!K31="","",IF('Физическое развитие'!K31=2,"сформирован",IF('Физическое развитие'!K31=0,"не сформирован", "в стадии формирования")))</f>
        <v/>
      </c>
      <c r="BN41" s="173" t="str">
        <f>IF('Физическое развитие'!M31="","",IF('Физическое развитие'!M31=2,"сформирован",IF('Физическое развитие'!M31=0,"не сформирован", "в стадии формирования")))</f>
        <v/>
      </c>
      <c r="BO41" s="17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3">
        <f>'целевые ориентиры'!BJ42</f>
        <v>0</v>
      </c>
      <c r="BQ41" s="173"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3"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3"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3"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3"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3" t="str">
        <f>IF('Физическое развитие'!L31="","",IF('Физическое развитие'!L31=2,"сформирован",IF('Физическое развитие'!L31=0,"не сформирован", "в стадии формирования")))</f>
        <v/>
      </c>
      <c r="CA41" s="173" t="str">
        <f>IF('Физическое развитие'!P31="","",IF('Физическое развитие'!P31=2,"сформирован",IF('Физическое развитие'!P31=0,"не сформирован", "в стадии формирования")))</f>
        <v/>
      </c>
      <c r="CB41" s="173" t="e">
        <f>IF('Физическое развитие'!#REF!="","",IF('Физическое развитие'!#REF!=2,"сформирован",IF('Физическое развитие'!#REF!=0,"не сформирован", "в стадии формирования")))</f>
        <v>#REF!</v>
      </c>
      <c r="CC41" s="173" t="str">
        <f>IF('Физическое развитие'!Q31="","",IF('Физическое развитие'!Q31=2,"сформирован",IF('Физическое развитие'!Q31=0,"не сформирован", "в стадии формирования")))</f>
        <v/>
      </c>
      <c r="CD41" s="173" t="str">
        <f>IF('Физическое развитие'!R31="","",IF('Физическое развитие'!R31=2,"сформирован",IF('Физическое развитие'!R31=0,"не сформирован", "в стадии формирования")))</f>
        <v/>
      </c>
      <c r="CE41" s="173"/>
      <c r="CF41" s="173" t="str">
        <f>'целевые ориентиры'!BX31</f>
        <v/>
      </c>
      <c r="CG41" s="17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3"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3"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3"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3"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3" t="str">
        <f>IF('Познавательное развитие'!D32="","",IF('Познавательное развитие'!D32=2,"сформирован",IF('Познавательное развитие'!D32=0,"не сформирован", "в стадии формирования")))</f>
        <v/>
      </c>
      <c r="CP41" s="173" t="str">
        <f>IF('Познавательное развитие'!E32="","",IF('Познавательное развитие'!E32=2,"сформирован",IF('Познавательное развитие'!E32=0,"не сформирован", "в стадии формирования")))</f>
        <v/>
      </c>
      <c r="CQ41" s="173" t="str">
        <f>IF('Познавательное развитие'!F32="","",IF('Познавательное развитие'!F32=2,"сформирован",IF('Познавательное развитие'!F32=0,"не сформирован", "в стадии формирования")))</f>
        <v/>
      </c>
      <c r="CR41" s="173" t="str">
        <f>IF('Познавательное развитие'!I32="","",IF('Познавательное развитие'!I32=2,"сформирован",IF('Познавательное развитие'!I32=0,"не сформирован", "в стадии формирования")))</f>
        <v/>
      </c>
      <c r="CS41" s="173" t="str">
        <f>IF('Познавательное развитие'!K32="","",IF('Познавательное развитие'!K32=2,"сформирован",IF('Познавательное развитие'!K32=0,"не сформирован", "в стадии формирования")))</f>
        <v/>
      </c>
      <c r="CT41" s="173" t="str">
        <f>IF('Познавательное развитие'!S32="","",IF('Познавательное развитие'!S32=2,"сформирован",IF('Познавательное развитие'!S32=0,"не сформирован", "в стадии формирования")))</f>
        <v/>
      </c>
      <c r="CU41" s="173" t="str">
        <f>IF('Познавательное развитие'!U32="","",IF('Познавательное развитие'!U32=2,"сформирован",IF('Познавательное развитие'!U32=0,"не сформирован", "в стадии формирования")))</f>
        <v/>
      </c>
      <c r="CV41" s="173" t="e">
        <f>IF('Познавательное развитие'!#REF!="","",IF('Познавательное развитие'!#REF!=2,"сформирован",IF('Познавательное развитие'!#REF!=0,"не сформирован", "в стадии формирования")))</f>
        <v>#REF!</v>
      </c>
      <c r="CW41" s="173" t="str">
        <f>IF('Познавательное развитие'!Y32="","",IF('Познавательное развитие'!Y32=2,"сформирован",IF('Познавательное развитие'!Y32=0,"не сформирован", "в стадии формирования")))</f>
        <v/>
      </c>
      <c r="CX41" s="173" t="str">
        <f>IF('Познавательное развитие'!Z32="","",IF('Познавательное развитие'!Z32=2,"сформирован",IF('Познавательное развитие'!Z32=0,"не сформирован", "в стадии формирования")))</f>
        <v/>
      </c>
      <c r="CY41" s="173" t="str">
        <f>IF('Познавательное развитие'!AA32="","",IF('Познавательное развитие'!AA32=2,"сформирован",IF('Познавательное развитие'!AA32=0,"не сформирован", "в стадии формирования")))</f>
        <v/>
      </c>
      <c r="CZ41" s="173" t="str">
        <f>IF('Познавательное развитие'!AB32="","",IF('Познавательное развитие'!AB32=2,"сформирован",IF('Познавательное развитие'!AB32=0,"не сформирован", "в стадии формирования")))</f>
        <v/>
      </c>
      <c r="DA41" s="173" t="str">
        <f>IF('Познавательное развитие'!AC32="","",IF('Познавательное развитие'!AC32=2,"сформирован",IF('Познавательное развитие'!AC32=0,"не сформирован", "в стадии формирования")))</f>
        <v/>
      </c>
      <c r="DB41" s="173" t="str">
        <f>IF('Познавательное развитие'!AD32="","",IF('Познавательное развитие'!AD32=2,"сформирован",IF('Познавательное развитие'!AD32=0,"не сформирован", "в стадии формирования")))</f>
        <v/>
      </c>
      <c r="DC41" s="173" t="str">
        <f>IF('Познавательное развитие'!AE32="","",IF('Познавательное развитие'!AE32=2,"сформирован",IF('Познавательное развитие'!AE32=0,"не сформирован", "в стадии формирования")))</f>
        <v/>
      </c>
      <c r="DD41" s="173" t="str">
        <f>IF('Речевое развитие'!J31="","",IF('Речевое развитие'!J31=2,"сформирован",IF('Речевое развитие'!J31=0,"не сформирован", "в стадии формирования")))</f>
        <v/>
      </c>
      <c r="DE41" s="173" t="str">
        <f>IF('Речевое развитие'!K31="","",IF('Речевое развитие'!K31=2,"сформирован",IF('Речевое развитие'!K31=0,"не сформирован", "в стадии формирования")))</f>
        <v/>
      </c>
      <c r="DF41" s="173" t="str">
        <f>IF('Речевое развитие'!L31="","",IF('Речевое развитие'!L31=2,"сформирован",IF('Речевое развитие'!L31=0,"не сформирован", "в стадии формирования")))</f>
        <v/>
      </c>
      <c r="DG41" s="175"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3"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19" customFormat="1" hidden="1">
      <c r="A42" s="96">
        <f>список!A30</f>
        <v>29</v>
      </c>
      <c r="B42" s="163" t="str">
        <f>IF(список!B30="","",список!B30)</f>
        <v/>
      </c>
      <c r="C42" s="97" t="str">
        <f>IF(список!C30="","",список!C30)</f>
        <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3" t="str">
        <f>'целевые ориентиры'!Q32</f>
        <v/>
      </c>
      <c r="T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3"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3"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3"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3"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3" t="str">
        <f>IF('Познавательное развитие'!T33="","",IF('Познавательное развитие'!T33=2,"сформирован",IF('Познавательное развитие'!T33=0,"не сформирован", "в стадии формирования")))</f>
        <v/>
      </c>
      <c r="AC42" s="173" t="str">
        <f>IF('Речевое развитие'!G32="","",IF('Речевое развитие'!G32=2,"сформирован",IF('Речевое развитие'!G32=0,"не сформирован", "в стадии формирования")))</f>
        <v/>
      </c>
      <c r="AD42" s="173"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3" t="str">
        <f>'целевые ориентиры'!AB32</f>
        <v/>
      </c>
      <c r="AF42" s="173"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3" t="str">
        <f>IF('Познавательное развитие'!P33="","",IF('Познавательное развитие'!P33=2,"сформирован",IF('Познавательное развитие'!P33=0,"не сформирован", "в стадии формирования")))</f>
        <v/>
      </c>
      <c r="AH42" s="173" t="str">
        <f>IF('Речевое развитие'!F32="","",IF('Речевое развитие'!F32=2,"сформирован",IF('Речевое развитие'!GG32=0,"не сформирован", "в стадии формирования")))</f>
        <v/>
      </c>
      <c r="AI42" s="173" t="str">
        <f>IF('Речевое развитие'!G32="","",IF('Речевое развитие'!G32=2,"сформирован",IF('Речевое развитие'!GH32=0,"не сформирован", "в стадии формирования")))</f>
        <v/>
      </c>
      <c r="AJ42" s="173" t="str">
        <f>IF('Речевое развитие'!M32="","",IF('Речевое развитие'!M32=2,"сформирован",IF('Речевое развитие'!M32=0,"не сформирован", "в стадии формирования")))</f>
        <v/>
      </c>
      <c r="AK42" s="173" t="str">
        <f>IF('Речевое развитие'!N32="","",IF('Речевое развитие'!N32=2,"сформирован",IF('Речевое развитие'!N32=0,"не сформирован", "в стадии формирования")))</f>
        <v/>
      </c>
      <c r="AL42" s="173"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3"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3"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3" t="str">
        <f>'целевые ориентиры'!AM32</f>
        <v/>
      </c>
      <c r="AR42" s="173" t="str">
        <f>'Речевое развитие'!I32</f>
        <v/>
      </c>
      <c r="AS42" s="173" t="str">
        <f>IF('Речевое развитие'!D32="","",IF('Речевое развитие'!D32=2,"сформирован",IF('Речевое развитие'!D32=0,"не сформирован", "в стадии формирования")))</f>
        <v/>
      </c>
      <c r="AT42" s="173" t="e">
        <f>IF('Речевое развитие'!#REF!="","",IF('Речевое развитие'!#REF!=2,"сформирован",IF('Речевое развитие'!#REF!=0,"не сформирован", "в стадии формирования")))</f>
        <v>#REF!</v>
      </c>
      <c r="AU42" s="173" t="str">
        <f>IF('Речевое развитие'!E32="","",IF('Речевое развитие'!E32=2,"сформирован",IF('Речевое развитие'!E32=0,"не сформирован", "в стадии формирования")))</f>
        <v/>
      </c>
      <c r="AV42" s="173" t="str">
        <f>IF('Речевое развитие'!F32="","",IF('Речевое развитие'!F32=2,"сформирован",IF('Речевое развитие'!F32=0,"не сформирован", "в стадии формирования")))</f>
        <v/>
      </c>
      <c r="AW42" s="173" t="str">
        <f>IF('Речевое развитие'!G32="","",IF('Речевое развитие'!G32=2,"сформирован",IF('Речевое развитие'!G32=0,"не сформирован", "в стадии формирования")))</f>
        <v/>
      </c>
      <c r="AX42" s="173"/>
      <c r="AY42" s="173" t="str">
        <f>IF('Речевое развитие'!M32="","",IF('Речевое развитие'!M32=2,"сформирован",IF('Речевое развитие'!M32=0,"не сформирован", "в стадии формирования")))</f>
        <v/>
      </c>
      <c r="AZ42" s="173"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3" t="str">
        <f>'целевые ориентиры'!AV32</f>
        <v/>
      </c>
      <c r="BB42" s="173"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3"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5"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3" t="str">
        <f>IF('Физическое развитие'!D32="","",IF('Физическое развитие'!D32=2,"сформирован",IF('Физическое развитие'!D32=0,"не сформирован", "в стадии формирования")))</f>
        <v/>
      </c>
      <c r="BF42" s="173" t="str">
        <f>IF('Физическое развитие'!E32="","",IF('Физическое развитие'!E32=2,"сформирован",IF('Физическое развитие'!E32=0,"не сформирован", "в стадии формирования")))</f>
        <v/>
      </c>
      <c r="BG42" s="173" t="str">
        <f>IF('Физическое развитие'!F32="","",IF('Физическое развитие'!F32=2,"сформирован",IF('Физическое развитие'!F32=0,"не сформирован", "в стадии формирования")))</f>
        <v/>
      </c>
      <c r="BH42" s="173" t="str">
        <f>IF('Физическое развитие'!G32="","",IF('Физическое развитие'!G32=2,"сформирован",IF('Физическое развитие'!G32=0,"не сформирован", "в стадии формирования")))</f>
        <v/>
      </c>
      <c r="BI42" s="173" t="str">
        <f>IF('Физическое развитие'!H32="","",IF('Физическое развитие'!H32=2,"сформирован",IF('Физическое развитие'!H32=0,"не сформирован", "в стадии формирования")))</f>
        <v/>
      </c>
      <c r="BJ42" s="173" t="e">
        <f>IF('Физическое развитие'!#REF!="","",IF('Физическое развитие'!#REF!=2,"сформирован",IF('Физическое развитие'!#REF!=0,"не сформирован", "в стадии формирования")))</f>
        <v>#REF!</v>
      </c>
      <c r="BK42" s="173" t="str">
        <f>IF('Физическое развитие'!I32="","",IF('Физическое развитие'!I32=2,"сформирован",IF('Физическое развитие'!I32=0,"не сформирован", "в стадии формирования")))</f>
        <v/>
      </c>
      <c r="BL42" s="173" t="str">
        <f>IF('Физическое развитие'!J32="","",IF('Физическое развитие'!J32=2,"сформирован",IF('Физическое развитие'!J32=0,"не сформирован", "в стадии формирования")))</f>
        <v/>
      </c>
      <c r="BM42" s="173" t="str">
        <f>IF('Физическое развитие'!K32="","",IF('Физическое развитие'!K32=2,"сформирован",IF('Физическое развитие'!K32=0,"не сформирован", "в стадии формирования")))</f>
        <v/>
      </c>
      <c r="BN42" s="173" t="str">
        <f>IF('Физическое развитие'!M32="","",IF('Физическое развитие'!M32=2,"сформирован",IF('Физическое развитие'!M32=0,"не сформирован", "в стадии формирования")))</f>
        <v/>
      </c>
      <c r="BO42" s="17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3">
        <f>'целевые ориентиры'!BJ43</f>
        <v>0</v>
      </c>
      <c r="BQ42" s="173"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3"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3"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3"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3"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3" t="str">
        <f>IF('Физическое развитие'!L32="","",IF('Физическое развитие'!L32=2,"сформирован",IF('Физическое развитие'!L32=0,"не сформирован", "в стадии формирования")))</f>
        <v/>
      </c>
      <c r="CA42" s="173" t="str">
        <f>IF('Физическое развитие'!P32="","",IF('Физическое развитие'!P32=2,"сформирован",IF('Физическое развитие'!P32=0,"не сформирован", "в стадии формирования")))</f>
        <v/>
      </c>
      <c r="CB42" s="173" t="e">
        <f>IF('Физическое развитие'!#REF!="","",IF('Физическое развитие'!#REF!=2,"сформирован",IF('Физическое развитие'!#REF!=0,"не сформирован", "в стадии формирования")))</f>
        <v>#REF!</v>
      </c>
      <c r="CC42" s="173" t="str">
        <f>IF('Физическое развитие'!Q32="","",IF('Физическое развитие'!Q32=2,"сформирован",IF('Физическое развитие'!Q32=0,"не сформирован", "в стадии формирования")))</f>
        <v/>
      </c>
      <c r="CD42" s="173" t="str">
        <f>IF('Физическое развитие'!R32="","",IF('Физическое развитие'!R32=2,"сформирован",IF('Физическое развитие'!R32=0,"не сформирован", "в стадии формирования")))</f>
        <v/>
      </c>
      <c r="CE42" s="173"/>
      <c r="CF42" s="173" t="str">
        <f>'целевые ориентиры'!BX32</f>
        <v/>
      </c>
      <c r="CG42" s="17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3"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3"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3"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3"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3" t="str">
        <f>IF('Познавательное развитие'!D33="","",IF('Познавательное развитие'!D33=2,"сформирован",IF('Познавательное развитие'!D33=0,"не сформирован", "в стадии формирования")))</f>
        <v/>
      </c>
      <c r="CP42" s="173" t="str">
        <f>IF('Познавательное развитие'!E33="","",IF('Познавательное развитие'!E33=2,"сформирован",IF('Познавательное развитие'!E33=0,"не сформирован", "в стадии формирования")))</f>
        <v/>
      </c>
      <c r="CQ42" s="173" t="str">
        <f>IF('Познавательное развитие'!F33="","",IF('Познавательное развитие'!F33=2,"сформирован",IF('Познавательное развитие'!F33=0,"не сформирован", "в стадии формирования")))</f>
        <v/>
      </c>
      <c r="CR42" s="173" t="str">
        <f>IF('Познавательное развитие'!I33="","",IF('Познавательное развитие'!I33=2,"сформирован",IF('Познавательное развитие'!I33=0,"не сформирован", "в стадии формирования")))</f>
        <v/>
      </c>
      <c r="CS42" s="173" t="str">
        <f>IF('Познавательное развитие'!K33="","",IF('Познавательное развитие'!K33=2,"сформирован",IF('Познавательное развитие'!K33=0,"не сформирован", "в стадии формирования")))</f>
        <v/>
      </c>
      <c r="CT42" s="173" t="str">
        <f>IF('Познавательное развитие'!S33="","",IF('Познавательное развитие'!S33=2,"сформирован",IF('Познавательное развитие'!S33=0,"не сформирован", "в стадии формирования")))</f>
        <v/>
      </c>
      <c r="CU42" s="173" t="str">
        <f>IF('Познавательное развитие'!U33="","",IF('Познавательное развитие'!U33=2,"сформирован",IF('Познавательное развитие'!U33=0,"не сформирован", "в стадии формирования")))</f>
        <v/>
      </c>
      <c r="CV42" s="173" t="e">
        <f>IF('Познавательное развитие'!#REF!="","",IF('Познавательное развитие'!#REF!=2,"сформирован",IF('Познавательное развитие'!#REF!=0,"не сформирован", "в стадии формирования")))</f>
        <v>#REF!</v>
      </c>
      <c r="CW42" s="173" t="str">
        <f>IF('Познавательное развитие'!Y33="","",IF('Познавательное развитие'!Y33=2,"сформирован",IF('Познавательное развитие'!Y33=0,"не сформирован", "в стадии формирования")))</f>
        <v/>
      </c>
      <c r="CX42" s="173" t="str">
        <f>IF('Познавательное развитие'!Z33="","",IF('Познавательное развитие'!Z33=2,"сформирован",IF('Познавательное развитие'!Z33=0,"не сформирован", "в стадии формирования")))</f>
        <v/>
      </c>
      <c r="CY42" s="173" t="str">
        <f>IF('Познавательное развитие'!AA33="","",IF('Познавательное развитие'!AA33=2,"сформирован",IF('Познавательное развитие'!AA33=0,"не сформирован", "в стадии формирования")))</f>
        <v/>
      </c>
      <c r="CZ42" s="173" t="str">
        <f>IF('Познавательное развитие'!AB33="","",IF('Познавательное развитие'!AB33=2,"сформирован",IF('Познавательное развитие'!AB33=0,"не сформирован", "в стадии формирования")))</f>
        <v/>
      </c>
      <c r="DA42" s="173" t="str">
        <f>IF('Познавательное развитие'!AC33="","",IF('Познавательное развитие'!AC33=2,"сформирован",IF('Познавательное развитие'!AC33=0,"не сформирован", "в стадии формирования")))</f>
        <v/>
      </c>
      <c r="DB42" s="173" t="str">
        <f>IF('Познавательное развитие'!AD33="","",IF('Познавательное развитие'!AD33=2,"сформирован",IF('Познавательное развитие'!AD33=0,"не сформирован", "в стадии формирования")))</f>
        <v/>
      </c>
      <c r="DC42" s="173" t="str">
        <f>IF('Познавательное развитие'!AE33="","",IF('Познавательное развитие'!AE33=2,"сформирован",IF('Познавательное развитие'!AE33=0,"не сформирован", "в стадии формирования")))</f>
        <v/>
      </c>
      <c r="DD42" s="173" t="str">
        <f>IF('Речевое развитие'!J32="","",IF('Речевое развитие'!J32=2,"сформирован",IF('Речевое развитие'!J32=0,"не сформирован", "в стадии формирования")))</f>
        <v/>
      </c>
      <c r="DE42" s="173" t="str">
        <f>IF('Речевое развитие'!K32="","",IF('Речевое развитие'!K32=2,"сформирован",IF('Речевое развитие'!K32=0,"не сформирован", "в стадии формирования")))</f>
        <v/>
      </c>
      <c r="DF42" s="173" t="str">
        <f>IF('Речевое развитие'!L32="","",IF('Речевое развитие'!L32=2,"сформирован",IF('Речевое развитие'!L32=0,"не сформирован", "в стадии формирования")))</f>
        <v/>
      </c>
      <c r="DG42" s="175"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3"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19" customFormat="1" hidden="1">
      <c r="A43" s="96">
        <f>список!A31</f>
        <v>30</v>
      </c>
      <c r="B43" s="163" t="str">
        <f>IF(список!B31="","",список!B31)</f>
        <v/>
      </c>
      <c r="C43" s="97" t="str">
        <f>IF(список!C31="","",список!C31)</f>
        <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3" t="str">
        <f>'целевые ориентиры'!Q33</f>
        <v/>
      </c>
      <c r="T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3"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3"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3"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3"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3" t="str">
        <f>IF('Познавательное развитие'!T34="","",IF('Познавательное развитие'!T34=2,"сформирован",IF('Познавательное развитие'!T34=0,"не сформирован", "в стадии формирования")))</f>
        <v/>
      </c>
      <c r="AC43" s="173" t="str">
        <f>IF('Речевое развитие'!G33="","",IF('Речевое развитие'!G33=2,"сформирован",IF('Речевое развитие'!G33=0,"не сформирован", "в стадии формирования")))</f>
        <v/>
      </c>
      <c r="AD43" s="173"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3" t="str">
        <f>'целевые ориентиры'!AB33</f>
        <v/>
      </c>
      <c r="AF43" s="173"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3" t="str">
        <f>IF('Познавательное развитие'!P34="","",IF('Познавательное развитие'!P34=2,"сформирован",IF('Познавательное развитие'!P34=0,"не сформирован", "в стадии формирования")))</f>
        <v/>
      </c>
      <c r="AH43" s="173" t="str">
        <f>IF('Речевое развитие'!F33="","",IF('Речевое развитие'!F33=2,"сформирован",IF('Речевое развитие'!GG33=0,"не сформирован", "в стадии формирования")))</f>
        <v/>
      </c>
      <c r="AI43" s="173" t="str">
        <f>IF('Речевое развитие'!G33="","",IF('Речевое развитие'!G33=2,"сформирован",IF('Речевое развитие'!GH33=0,"не сформирован", "в стадии формирования")))</f>
        <v/>
      </c>
      <c r="AJ43" s="173" t="str">
        <f>IF('Речевое развитие'!M33="","",IF('Речевое развитие'!M33=2,"сформирован",IF('Речевое развитие'!M33=0,"не сформирован", "в стадии формирования")))</f>
        <v/>
      </c>
      <c r="AK43" s="173" t="str">
        <f>IF('Речевое развитие'!N33="","",IF('Речевое развитие'!N33=2,"сформирован",IF('Речевое развитие'!N33=0,"не сформирован", "в стадии формирования")))</f>
        <v/>
      </c>
      <c r="AL43" s="173"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3"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3"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3" t="str">
        <f>'целевые ориентиры'!AM33</f>
        <v/>
      </c>
      <c r="AR43" s="173" t="str">
        <f>'Речевое развитие'!I33</f>
        <v/>
      </c>
      <c r="AS43" s="173" t="str">
        <f>IF('Речевое развитие'!D33="","",IF('Речевое развитие'!D33=2,"сформирован",IF('Речевое развитие'!D33=0,"не сформирован", "в стадии формирования")))</f>
        <v/>
      </c>
      <c r="AT43" s="173" t="e">
        <f>IF('Речевое развитие'!#REF!="","",IF('Речевое развитие'!#REF!=2,"сформирован",IF('Речевое развитие'!#REF!=0,"не сформирован", "в стадии формирования")))</f>
        <v>#REF!</v>
      </c>
      <c r="AU43" s="173" t="str">
        <f>IF('Речевое развитие'!E33="","",IF('Речевое развитие'!E33=2,"сформирован",IF('Речевое развитие'!E33=0,"не сформирован", "в стадии формирования")))</f>
        <v/>
      </c>
      <c r="AV43" s="173" t="str">
        <f>IF('Речевое развитие'!F33="","",IF('Речевое развитие'!F33=2,"сформирован",IF('Речевое развитие'!F33=0,"не сформирован", "в стадии формирования")))</f>
        <v/>
      </c>
      <c r="AW43" s="173" t="str">
        <f>IF('Речевое развитие'!G33="","",IF('Речевое развитие'!G33=2,"сформирован",IF('Речевое развитие'!G33=0,"не сформирован", "в стадии формирования")))</f>
        <v/>
      </c>
      <c r="AX43" s="173"/>
      <c r="AY43" s="173" t="str">
        <f>IF('Речевое развитие'!M33="","",IF('Речевое развитие'!M33=2,"сформирован",IF('Речевое развитие'!M33=0,"не сформирован", "в стадии формирования")))</f>
        <v/>
      </c>
      <c r="AZ43" s="173"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3" t="str">
        <f>'целевые ориентиры'!AV33</f>
        <v/>
      </c>
      <c r="BB43" s="173"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3"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5"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3" t="str">
        <f>IF('Физическое развитие'!D33="","",IF('Физическое развитие'!D33=2,"сформирован",IF('Физическое развитие'!D33=0,"не сформирован", "в стадии формирования")))</f>
        <v/>
      </c>
      <c r="BF43" s="173" t="str">
        <f>IF('Физическое развитие'!E33="","",IF('Физическое развитие'!E33=2,"сформирован",IF('Физическое развитие'!E33=0,"не сформирован", "в стадии формирования")))</f>
        <v/>
      </c>
      <c r="BG43" s="173" t="str">
        <f>IF('Физическое развитие'!F33="","",IF('Физическое развитие'!F33=2,"сформирован",IF('Физическое развитие'!F33=0,"не сформирован", "в стадии формирования")))</f>
        <v/>
      </c>
      <c r="BH43" s="173" t="str">
        <f>IF('Физическое развитие'!G33="","",IF('Физическое развитие'!G33=2,"сформирован",IF('Физическое развитие'!G33=0,"не сформирован", "в стадии формирования")))</f>
        <v/>
      </c>
      <c r="BI43" s="173" t="str">
        <f>IF('Физическое развитие'!H33="","",IF('Физическое развитие'!H33=2,"сформирован",IF('Физическое развитие'!H33=0,"не сформирован", "в стадии формирования")))</f>
        <v/>
      </c>
      <c r="BJ43" s="173" t="e">
        <f>IF('Физическое развитие'!#REF!="","",IF('Физическое развитие'!#REF!=2,"сформирован",IF('Физическое развитие'!#REF!=0,"не сформирован", "в стадии формирования")))</f>
        <v>#REF!</v>
      </c>
      <c r="BK43" s="173" t="str">
        <f>IF('Физическое развитие'!I33="","",IF('Физическое развитие'!I33=2,"сформирован",IF('Физическое развитие'!I33=0,"не сформирован", "в стадии формирования")))</f>
        <v/>
      </c>
      <c r="BL43" s="173" t="str">
        <f>IF('Физическое развитие'!J33="","",IF('Физическое развитие'!J33=2,"сформирован",IF('Физическое развитие'!J33=0,"не сформирован", "в стадии формирования")))</f>
        <v/>
      </c>
      <c r="BM43" s="173" t="str">
        <f>IF('Физическое развитие'!K33="","",IF('Физическое развитие'!K33=2,"сформирован",IF('Физическое развитие'!K33=0,"не сформирован", "в стадии формирования")))</f>
        <v/>
      </c>
      <c r="BN43" s="173" t="str">
        <f>IF('Физическое развитие'!M33="","",IF('Физическое развитие'!M33=2,"сформирован",IF('Физическое развитие'!M33=0,"не сформирован", "в стадии формирования")))</f>
        <v/>
      </c>
      <c r="BO43" s="17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3">
        <f>'целевые ориентиры'!BJ44</f>
        <v>0</v>
      </c>
      <c r="BQ43" s="173"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3"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3"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3"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3"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3" t="str">
        <f>IF('Физическое развитие'!L33="","",IF('Физическое развитие'!L33=2,"сформирован",IF('Физическое развитие'!L33=0,"не сформирован", "в стадии формирования")))</f>
        <v/>
      </c>
      <c r="CA43" s="173" t="str">
        <f>IF('Физическое развитие'!P33="","",IF('Физическое развитие'!P33=2,"сформирован",IF('Физическое развитие'!P33=0,"не сформирован", "в стадии формирования")))</f>
        <v/>
      </c>
      <c r="CB43" s="173" t="e">
        <f>IF('Физическое развитие'!#REF!="","",IF('Физическое развитие'!#REF!=2,"сформирован",IF('Физическое развитие'!#REF!=0,"не сформирован", "в стадии формирования")))</f>
        <v>#REF!</v>
      </c>
      <c r="CC43" s="173" t="str">
        <f>IF('Физическое развитие'!Q33="","",IF('Физическое развитие'!Q33=2,"сформирован",IF('Физическое развитие'!Q33=0,"не сформирован", "в стадии формирования")))</f>
        <v/>
      </c>
      <c r="CD43" s="173" t="str">
        <f>IF('Физическое развитие'!R33="","",IF('Физическое развитие'!R33=2,"сформирован",IF('Физическое развитие'!R33=0,"не сформирован", "в стадии формирования")))</f>
        <v/>
      </c>
      <c r="CE43" s="173"/>
      <c r="CF43" s="173" t="str">
        <f>'целевые ориентиры'!BX33</f>
        <v/>
      </c>
      <c r="CG43" s="17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3"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3"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3"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3"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3" t="str">
        <f>IF('Познавательное развитие'!D34="","",IF('Познавательное развитие'!D34=2,"сформирован",IF('Познавательное развитие'!D34=0,"не сформирован", "в стадии формирования")))</f>
        <v/>
      </c>
      <c r="CP43" s="173" t="str">
        <f>IF('Познавательное развитие'!E34="","",IF('Познавательное развитие'!E34=2,"сформирован",IF('Познавательное развитие'!E34=0,"не сформирован", "в стадии формирования")))</f>
        <v/>
      </c>
      <c r="CQ43" s="173" t="str">
        <f>IF('Познавательное развитие'!F34="","",IF('Познавательное развитие'!F34=2,"сформирован",IF('Познавательное развитие'!F34=0,"не сформирован", "в стадии формирования")))</f>
        <v/>
      </c>
      <c r="CR43" s="173" t="str">
        <f>IF('Познавательное развитие'!I34="","",IF('Познавательное развитие'!I34=2,"сформирован",IF('Познавательное развитие'!I34=0,"не сформирован", "в стадии формирования")))</f>
        <v/>
      </c>
      <c r="CS43" s="173" t="str">
        <f>IF('Познавательное развитие'!K34="","",IF('Познавательное развитие'!K34=2,"сформирован",IF('Познавательное развитие'!K34=0,"не сформирован", "в стадии формирования")))</f>
        <v/>
      </c>
      <c r="CT43" s="173" t="str">
        <f>IF('Познавательное развитие'!S34="","",IF('Познавательное развитие'!S34=2,"сформирован",IF('Познавательное развитие'!S34=0,"не сформирован", "в стадии формирования")))</f>
        <v/>
      </c>
      <c r="CU43" s="173" t="str">
        <f>IF('Познавательное развитие'!U34="","",IF('Познавательное развитие'!U34=2,"сформирован",IF('Познавательное развитие'!U34=0,"не сформирован", "в стадии формирования")))</f>
        <v/>
      </c>
      <c r="CV43" s="173" t="e">
        <f>IF('Познавательное развитие'!#REF!="","",IF('Познавательное развитие'!#REF!=2,"сформирован",IF('Познавательное развитие'!#REF!=0,"не сформирован", "в стадии формирования")))</f>
        <v>#REF!</v>
      </c>
      <c r="CW43" s="173" t="str">
        <f>IF('Познавательное развитие'!Y34="","",IF('Познавательное развитие'!Y34=2,"сформирован",IF('Познавательное развитие'!Y34=0,"не сформирован", "в стадии формирования")))</f>
        <v/>
      </c>
      <c r="CX43" s="173" t="str">
        <f>IF('Познавательное развитие'!Z34="","",IF('Познавательное развитие'!Z34=2,"сформирован",IF('Познавательное развитие'!Z34=0,"не сформирован", "в стадии формирования")))</f>
        <v/>
      </c>
      <c r="CY43" s="173" t="str">
        <f>IF('Познавательное развитие'!AA34="","",IF('Познавательное развитие'!AA34=2,"сформирован",IF('Познавательное развитие'!AA34=0,"не сформирован", "в стадии формирования")))</f>
        <v/>
      </c>
      <c r="CZ43" s="173" t="str">
        <f>IF('Познавательное развитие'!AB34="","",IF('Познавательное развитие'!AB34=2,"сформирован",IF('Познавательное развитие'!AB34=0,"не сформирован", "в стадии формирования")))</f>
        <v/>
      </c>
      <c r="DA43" s="173" t="str">
        <f>IF('Познавательное развитие'!AC34="","",IF('Познавательное развитие'!AC34=2,"сформирован",IF('Познавательное развитие'!AC34=0,"не сформирован", "в стадии формирования")))</f>
        <v/>
      </c>
      <c r="DB43" s="173" t="str">
        <f>IF('Познавательное развитие'!AD34="","",IF('Познавательное развитие'!AD34=2,"сформирован",IF('Познавательное развитие'!AD34=0,"не сформирован", "в стадии формирования")))</f>
        <v/>
      </c>
      <c r="DC43" s="173" t="str">
        <f>IF('Познавательное развитие'!AE34="","",IF('Познавательное развитие'!AE34=2,"сформирован",IF('Познавательное развитие'!AE34=0,"не сформирован", "в стадии формирования")))</f>
        <v/>
      </c>
      <c r="DD43" s="173" t="str">
        <f>IF('Речевое развитие'!J33="","",IF('Речевое развитие'!J33=2,"сформирован",IF('Речевое развитие'!J33=0,"не сформирован", "в стадии формирования")))</f>
        <v/>
      </c>
      <c r="DE43" s="173" t="str">
        <f>IF('Речевое развитие'!K33="","",IF('Речевое развитие'!K33=2,"сформирован",IF('Речевое развитие'!K33=0,"не сформирован", "в стадии формирования")))</f>
        <v/>
      </c>
      <c r="DF43" s="173" t="str">
        <f>IF('Речевое развитие'!L33="","",IF('Речевое развитие'!L33=2,"сформирован",IF('Речевое развитие'!L33=0,"не сформирован", "в стадии формирования")))</f>
        <v/>
      </c>
      <c r="DG43" s="175"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3"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19" customFormat="1" hidden="1">
      <c r="A44" s="96">
        <f>список!A32</f>
        <v>31</v>
      </c>
      <c r="B44" s="163" t="str">
        <f>IF(список!B32="","",список!B32)</f>
        <v/>
      </c>
      <c r="C44" s="97" t="str">
        <f>IF(список!C32="","",список!C32)</f>
        <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3" t="str">
        <f>'целевые ориентиры'!Q34</f>
        <v/>
      </c>
      <c r="T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3"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3"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3"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3"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3" t="str">
        <f>IF('Познавательное развитие'!T35="","",IF('Познавательное развитие'!T35=2,"сформирован",IF('Познавательное развитие'!T35=0,"не сформирован", "в стадии формирования")))</f>
        <v/>
      </c>
      <c r="AC44" s="173" t="str">
        <f>IF('Речевое развитие'!G34="","",IF('Речевое развитие'!G34=2,"сформирован",IF('Речевое развитие'!G34=0,"не сформирован", "в стадии формирования")))</f>
        <v/>
      </c>
      <c r="AD44" s="173"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3" t="str">
        <f>'целевые ориентиры'!AB34</f>
        <v/>
      </c>
      <c r="AF44" s="173"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3" t="str">
        <f>IF('Познавательное развитие'!P35="","",IF('Познавательное развитие'!P35=2,"сформирован",IF('Познавательное развитие'!P35=0,"не сформирован", "в стадии формирования")))</f>
        <v/>
      </c>
      <c r="AH44" s="173" t="str">
        <f>IF('Речевое развитие'!F34="","",IF('Речевое развитие'!F34=2,"сформирован",IF('Речевое развитие'!GG34=0,"не сформирован", "в стадии формирования")))</f>
        <v/>
      </c>
      <c r="AI44" s="173" t="str">
        <f>IF('Речевое развитие'!G34="","",IF('Речевое развитие'!G34=2,"сформирован",IF('Речевое развитие'!GH34=0,"не сформирован", "в стадии формирования")))</f>
        <v/>
      </c>
      <c r="AJ44" s="173" t="str">
        <f>IF('Речевое развитие'!M34="","",IF('Речевое развитие'!M34=2,"сформирован",IF('Речевое развитие'!M34=0,"не сформирован", "в стадии формирования")))</f>
        <v/>
      </c>
      <c r="AK44" s="173" t="str">
        <f>IF('Речевое развитие'!N34="","",IF('Речевое развитие'!N34=2,"сформирован",IF('Речевое развитие'!N34=0,"не сформирован", "в стадии формирования")))</f>
        <v/>
      </c>
      <c r="AL44" s="173"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3"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3"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3" t="str">
        <f>'целевые ориентиры'!AM34</f>
        <v/>
      </c>
      <c r="AR44" s="173" t="str">
        <f>'Речевое развитие'!I34</f>
        <v/>
      </c>
      <c r="AS44" s="173" t="str">
        <f>IF('Речевое развитие'!D34="","",IF('Речевое развитие'!D34=2,"сформирован",IF('Речевое развитие'!D34=0,"не сформирован", "в стадии формирования")))</f>
        <v/>
      </c>
      <c r="AT44" s="173" t="e">
        <f>IF('Речевое развитие'!#REF!="","",IF('Речевое развитие'!#REF!=2,"сформирован",IF('Речевое развитие'!#REF!=0,"не сформирован", "в стадии формирования")))</f>
        <v>#REF!</v>
      </c>
      <c r="AU44" s="173" t="str">
        <f>IF('Речевое развитие'!E34="","",IF('Речевое развитие'!E34=2,"сформирован",IF('Речевое развитие'!E34=0,"не сформирован", "в стадии формирования")))</f>
        <v/>
      </c>
      <c r="AV44" s="173" t="str">
        <f>IF('Речевое развитие'!F34="","",IF('Речевое развитие'!F34=2,"сформирован",IF('Речевое развитие'!F34=0,"не сформирован", "в стадии формирования")))</f>
        <v/>
      </c>
      <c r="AW44" s="173" t="str">
        <f>IF('Речевое развитие'!G34="","",IF('Речевое развитие'!G34=2,"сформирован",IF('Речевое развитие'!G34=0,"не сформирован", "в стадии формирования")))</f>
        <v/>
      </c>
      <c r="AX44" s="173"/>
      <c r="AY44" s="173" t="str">
        <f>IF('Речевое развитие'!M34="","",IF('Речевое развитие'!M34=2,"сформирован",IF('Речевое развитие'!M34=0,"не сформирован", "в стадии формирования")))</f>
        <v/>
      </c>
      <c r="AZ44" s="173"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3" t="str">
        <f>'целевые ориентиры'!AV34</f>
        <v/>
      </c>
      <c r="BB44" s="173"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3"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5"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3" t="str">
        <f>IF('Физическое развитие'!D34="","",IF('Физическое развитие'!D34=2,"сформирован",IF('Физическое развитие'!D34=0,"не сформирован", "в стадии формирования")))</f>
        <v/>
      </c>
      <c r="BF44" s="173" t="str">
        <f>IF('Физическое развитие'!E34="","",IF('Физическое развитие'!E34=2,"сформирован",IF('Физическое развитие'!E34=0,"не сформирован", "в стадии формирования")))</f>
        <v/>
      </c>
      <c r="BG44" s="173" t="str">
        <f>IF('Физическое развитие'!F34="","",IF('Физическое развитие'!F34=2,"сформирован",IF('Физическое развитие'!F34=0,"не сформирован", "в стадии формирования")))</f>
        <v/>
      </c>
      <c r="BH44" s="173" t="str">
        <f>IF('Физическое развитие'!G34="","",IF('Физическое развитие'!G34=2,"сформирован",IF('Физическое развитие'!G34=0,"не сформирован", "в стадии формирования")))</f>
        <v/>
      </c>
      <c r="BI44" s="173" t="str">
        <f>IF('Физическое развитие'!H34="","",IF('Физическое развитие'!H34=2,"сформирован",IF('Физическое развитие'!H34=0,"не сформирован", "в стадии формирования")))</f>
        <v/>
      </c>
      <c r="BJ44" s="173" t="e">
        <f>IF('Физическое развитие'!#REF!="","",IF('Физическое развитие'!#REF!=2,"сформирован",IF('Физическое развитие'!#REF!=0,"не сформирован", "в стадии формирования")))</f>
        <v>#REF!</v>
      </c>
      <c r="BK44" s="173" t="str">
        <f>IF('Физическое развитие'!I34="","",IF('Физическое развитие'!I34=2,"сформирован",IF('Физическое развитие'!I34=0,"не сформирован", "в стадии формирования")))</f>
        <v/>
      </c>
      <c r="BL44" s="173" t="str">
        <f>IF('Физическое развитие'!J34="","",IF('Физическое развитие'!J34=2,"сформирован",IF('Физическое развитие'!J34=0,"не сформирован", "в стадии формирования")))</f>
        <v/>
      </c>
      <c r="BM44" s="173" t="str">
        <f>IF('Физическое развитие'!K34="","",IF('Физическое развитие'!K34=2,"сформирован",IF('Физическое развитие'!K34=0,"не сформирован", "в стадии формирования")))</f>
        <v/>
      </c>
      <c r="BN44" s="173" t="str">
        <f>IF('Физическое развитие'!M34="","",IF('Физическое развитие'!M34=2,"сформирован",IF('Физическое развитие'!M34=0,"не сформирован", "в стадии формирования")))</f>
        <v/>
      </c>
      <c r="BO44" s="17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3">
        <f>'целевые ориентиры'!BJ45</f>
        <v>0</v>
      </c>
      <c r="BQ44" s="173"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3"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3"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3"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3"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3" t="str">
        <f>IF('Физическое развитие'!L34="","",IF('Физическое развитие'!L34=2,"сформирован",IF('Физическое развитие'!L34=0,"не сформирован", "в стадии формирования")))</f>
        <v/>
      </c>
      <c r="CA44" s="173" t="str">
        <f>IF('Физическое развитие'!P34="","",IF('Физическое развитие'!P34=2,"сформирован",IF('Физическое развитие'!P34=0,"не сформирован", "в стадии формирования")))</f>
        <v/>
      </c>
      <c r="CB44" s="173" t="e">
        <f>IF('Физическое развитие'!#REF!="","",IF('Физическое развитие'!#REF!=2,"сформирован",IF('Физическое развитие'!#REF!=0,"не сформирован", "в стадии формирования")))</f>
        <v>#REF!</v>
      </c>
      <c r="CC44" s="173" t="str">
        <f>IF('Физическое развитие'!Q34="","",IF('Физическое развитие'!Q34=2,"сформирован",IF('Физическое развитие'!Q34=0,"не сформирован", "в стадии формирования")))</f>
        <v/>
      </c>
      <c r="CD44" s="173" t="str">
        <f>IF('Физическое развитие'!R34="","",IF('Физическое развитие'!R34=2,"сформирован",IF('Физическое развитие'!R34=0,"не сформирован", "в стадии формирования")))</f>
        <v/>
      </c>
      <c r="CE44" s="173"/>
      <c r="CF44" s="173" t="str">
        <f>'целевые ориентиры'!BX34</f>
        <v/>
      </c>
      <c r="CG44" s="17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3"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3"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3"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3"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3" t="str">
        <f>IF('Познавательное развитие'!D35="","",IF('Познавательное развитие'!D35=2,"сформирован",IF('Познавательное развитие'!D35=0,"не сформирован", "в стадии формирования")))</f>
        <v/>
      </c>
      <c r="CP44" s="173" t="str">
        <f>IF('Познавательное развитие'!E35="","",IF('Познавательное развитие'!E35=2,"сформирован",IF('Познавательное развитие'!E35=0,"не сформирован", "в стадии формирования")))</f>
        <v/>
      </c>
      <c r="CQ44" s="173" t="str">
        <f>IF('Познавательное развитие'!F35="","",IF('Познавательное развитие'!F35=2,"сформирован",IF('Познавательное развитие'!F35=0,"не сформирован", "в стадии формирования")))</f>
        <v/>
      </c>
      <c r="CR44" s="173" t="str">
        <f>IF('Познавательное развитие'!I35="","",IF('Познавательное развитие'!I35=2,"сформирован",IF('Познавательное развитие'!I35=0,"не сформирован", "в стадии формирования")))</f>
        <v/>
      </c>
      <c r="CS44" s="173" t="str">
        <f>IF('Познавательное развитие'!K35="","",IF('Познавательное развитие'!K35=2,"сформирован",IF('Познавательное развитие'!K35=0,"не сформирован", "в стадии формирования")))</f>
        <v/>
      </c>
      <c r="CT44" s="173" t="str">
        <f>IF('Познавательное развитие'!S35="","",IF('Познавательное развитие'!S35=2,"сформирован",IF('Познавательное развитие'!S35=0,"не сформирован", "в стадии формирования")))</f>
        <v/>
      </c>
      <c r="CU44" s="173" t="str">
        <f>IF('Познавательное развитие'!U35="","",IF('Познавательное развитие'!U35=2,"сформирован",IF('Познавательное развитие'!U35=0,"не сформирован", "в стадии формирования")))</f>
        <v/>
      </c>
      <c r="CV44" s="173" t="e">
        <f>IF('Познавательное развитие'!#REF!="","",IF('Познавательное развитие'!#REF!=2,"сформирован",IF('Познавательное развитие'!#REF!=0,"не сформирован", "в стадии формирования")))</f>
        <v>#REF!</v>
      </c>
      <c r="CW44" s="173" t="str">
        <f>IF('Познавательное развитие'!Y35="","",IF('Познавательное развитие'!Y35=2,"сформирован",IF('Познавательное развитие'!Y35=0,"не сформирован", "в стадии формирования")))</f>
        <v/>
      </c>
      <c r="CX44" s="173" t="str">
        <f>IF('Познавательное развитие'!Z35="","",IF('Познавательное развитие'!Z35=2,"сформирован",IF('Познавательное развитие'!Z35=0,"не сформирован", "в стадии формирования")))</f>
        <v/>
      </c>
      <c r="CY44" s="173" t="str">
        <f>IF('Познавательное развитие'!AA35="","",IF('Познавательное развитие'!AA35=2,"сформирован",IF('Познавательное развитие'!AA35=0,"не сформирован", "в стадии формирования")))</f>
        <v/>
      </c>
      <c r="CZ44" s="173" t="str">
        <f>IF('Познавательное развитие'!AB35="","",IF('Познавательное развитие'!AB35=2,"сформирован",IF('Познавательное развитие'!AB35=0,"не сформирован", "в стадии формирования")))</f>
        <v/>
      </c>
      <c r="DA44" s="173" t="str">
        <f>IF('Познавательное развитие'!AC35="","",IF('Познавательное развитие'!AC35=2,"сформирован",IF('Познавательное развитие'!AC35=0,"не сформирован", "в стадии формирования")))</f>
        <v/>
      </c>
      <c r="DB44" s="173" t="str">
        <f>IF('Познавательное развитие'!AD35="","",IF('Познавательное развитие'!AD35=2,"сформирован",IF('Познавательное развитие'!AD35=0,"не сформирован", "в стадии формирования")))</f>
        <v/>
      </c>
      <c r="DC44" s="173" t="str">
        <f>IF('Познавательное развитие'!AE35="","",IF('Познавательное развитие'!AE35=2,"сформирован",IF('Познавательное развитие'!AE35=0,"не сформирован", "в стадии формирования")))</f>
        <v/>
      </c>
      <c r="DD44" s="173" t="str">
        <f>IF('Речевое развитие'!J34="","",IF('Речевое развитие'!J34=2,"сформирован",IF('Речевое развитие'!J34=0,"не сформирован", "в стадии формирования")))</f>
        <v/>
      </c>
      <c r="DE44" s="173" t="str">
        <f>IF('Речевое развитие'!K34="","",IF('Речевое развитие'!K34=2,"сформирован",IF('Речевое развитие'!K34=0,"не сформирован", "в стадии формирования")))</f>
        <v/>
      </c>
      <c r="DF44" s="173" t="str">
        <f>IF('Речевое развитие'!L34="","",IF('Речевое развитие'!L34=2,"сформирован",IF('Речевое развитие'!L34=0,"не сформирован", "в стадии формирования")))</f>
        <v/>
      </c>
      <c r="DG44" s="175"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3"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19" customFormat="1" hidden="1">
      <c r="A45" s="96">
        <f>список!A33</f>
        <v>32</v>
      </c>
      <c r="B45" s="163" t="str">
        <f>IF(список!B33="","",список!B33)</f>
        <v/>
      </c>
      <c r="C45" s="97" t="str">
        <f>IF(список!C33="","",список!C33)</f>
        <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3" t="str">
        <f>'целевые ориентиры'!Q35</f>
        <v/>
      </c>
      <c r="T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3"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3"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3"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3"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3" t="str">
        <f>IF('Познавательное развитие'!T36="","",IF('Познавательное развитие'!T36=2,"сформирован",IF('Познавательное развитие'!T36=0,"не сформирован", "в стадии формирования")))</f>
        <v/>
      </c>
      <c r="AC45" s="173" t="str">
        <f>IF('Речевое развитие'!G35="","",IF('Речевое развитие'!G35=2,"сформирован",IF('Речевое развитие'!G35=0,"не сформирован", "в стадии формирования")))</f>
        <v/>
      </c>
      <c r="AD45" s="173"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3" t="str">
        <f>'целевые ориентиры'!AB35</f>
        <v/>
      </c>
      <c r="AF45" s="173"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3" t="str">
        <f>IF('Познавательное развитие'!P36="","",IF('Познавательное развитие'!P36=2,"сформирован",IF('Познавательное развитие'!P36=0,"не сформирован", "в стадии формирования")))</f>
        <v/>
      </c>
      <c r="AH45" s="173" t="str">
        <f>IF('Речевое развитие'!F35="","",IF('Речевое развитие'!F35=2,"сформирован",IF('Речевое развитие'!GG35=0,"не сформирован", "в стадии формирования")))</f>
        <v/>
      </c>
      <c r="AI45" s="173" t="str">
        <f>IF('Речевое развитие'!G35="","",IF('Речевое развитие'!G35=2,"сформирован",IF('Речевое развитие'!GH35=0,"не сформирован", "в стадии формирования")))</f>
        <v/>
      </c>
      <c r="AJ45" s="173" t="str">
        <f>IF('Речевое развитие'!M35="","",IF('Речевое развитие'!M35=2,"сформирован",IF('Речевое развитие'!M35=0,"не сформирован", "в стадии формирования")))</f>
        <v/>
      </c>
      <c r="AK45" s="173" t="str">
        <f>IF('Речевое развитие'!N35="","",IF('Речевое развитие'!N35=2,"сформирован",IF('Речевое развитие'!N35=0,"не сформирован", "в стадии формирования")))</f>
        <v/>
      </c>
      <c r="AL45" s="173"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3"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3"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3" t="str">
        <f>'целевые ориентиры'!AM35</f>
        <v/>
      </c>
      <c r="AR45" s="173" t="str">
        <f>'Речевое развитие'!I35</f>
        <v/>
      </c>
      <c r="AS45" s="173" t="str">
        <f>IF('Речевое развитие'!D35="","",IF('Речевое развитие'!D35=2,"сформирован",IF('Речевое развитие'!D35=0,"не сформирован", "в стадии формирования")))</f>
        <v/>
      </c>
      <c r="AT45" s="173" t="e">
        <f>IF('Речевое развитие'!#REF!="","",IF('Речевое развитие'!#REF!=2,"сформирован",IF('Речевое развитие'!#REF!=0,"не сформирован", "в стадии формирования")))</f>
        <v>#REF!</v>
      </c>
      <c r="AU45" s="173" t="str">
        <f>IF('Речевое развитие'!E35="","",IF('Речевое развитие'!E35=2,"сформирован",IF('Речевое развитие'!E35=0,"не сформирован", "в стадии формирования")))</f>
        <v/>
      </c>
      <c r="AV45" s="173" t="str">
        <f>IF('Речевое развитие'!F35="","",IF('Речевое развитие'!F35=2,"сформирован",IF('Речевое развитие'!F35=0,"не сформирован", "в стадии формирования")))</f>
        <v/>
      </c>
      <c r="AW45" s="173" t="str">
        <f>IF('Речевое развитие'!G35="","",IF('Речевое развитие'!G35=2,"сформирован",IF('Речевое развитие'!G35=0,"не сформирован", "в стадии формирования")))</f>
        <v/>
      </c>
      <c r="AX45" s="173"/>
      <c r="AY45" s="173" t="str">
        <f>IF('Речевое развитие'!M35="","",IF('Речевое развитие'!M35=2,"сформирован",IF('Речевое развитие'!M35=0,"не сформирован", "в стадии формирования")))</f>
        <v/>
      </c>
      <c r="AZ45" s="173"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3" t="str">
        <f>'целевые ориентиры'!AV35</f>
        <v/>
      </c>
      <c r="BB45" s="173"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3"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5"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3" t="str">
        <f>IF('Физическое развитие'!D35="","",IF('Физическое развитие'!D35=2,"сформирован",IF('Физическое развитие'!D35=0,"не сформирован", "в стадии формирования")))</f>
        <v/>
      </c>
      <c r="BF45" s="173" t="str">
        <f>IF('Физическое развитие'!E35="","",IF('Физическое развитие'!E35=2,"сформирован",IF('Физическое развитие'!E35=0,"не сформирован", "в стадии формирования")))</f>
        <v/>
      </c>
      <c r="BG45" s="173" t="str">
        <f>IF('Физическое развитие'!F35="","",IF('Физическое развитие'!F35=2,"сформирован",IF('Физическое развитие'!F35=0,"не сформирован", "в стадии формирования")))</f>
        <v/>
      </c>
      <c r="BH45" s="173" t="str">
        <f>IF('Физическое развитие'!G35="","",IF('Физическое развитие'!G35=2,"сформирован",IF('Физическое развитие'!G35=0,"не сформирован", "в стадии формирования")))</f>
        <v/>
      </c>
      <c r="BI45" s="173" t="str">
        <f>IF('Физическое развитие'!H35="","",IF('Физическое развитие'!H35=2,"сформирован",IF('Физическое развитие'!H35=0,"не сформирован", "в стадии формирования")))</f>
        <v/>
      </c>
      <c r="BJ45" s="173" t="e">
        <f>IF('Физическое развитие'!#REF!="","",IF('Физическое развитие'!#REF!=2,"сформирован",IF('Физическое развитие'!#REF!=0,"не сформирован", "в стадии формирования")))</f>
        <v>#REF!</v>
      </c>
      <c r="BK45" s="173" t="str">
        <f>IF('Физическое развитие'!I35="","",IF('Физическое развитие'!I35=2,"сформирован",IF('Физическое развитие'!I35=0,"не сформирован", "в стадии формирования")))</f>
        <v/>
      </c>
      <c r="BL45" s="173" t="str">
        <f>IF('Физическое развитие'!J35="","",IF('Физическое развитие'!J35=2,"сформирован",IF('Физическое развитие'!J35=0,"не сформирован", "в стадии формирования")))</f>
        <v/>
      </c>
      <c r="BM45" s="173" t="str">
        <f>IF('Физическое развитие'!K35="","",IF('Физическое развитие'!K35=2,"сформирован",IF('Физическое развитие'!K35=0,"не сформирован", "в стадии формирования")))</f>
        <v/>
      </c>
      <c r="BN45" s="173" t="str">
        <f>IF('Физическое развитие'!M35="","",IF('Физическое развитие'!M35=2,"сформирован",IF('Физическое развитие'!M35=0,"не сформирован", "в стадии формирования")))</f>
        <v/>
      </c>
      <c r="BO45" s="17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3">
        <f>'целевые ориентиры'!BJ46</f>
        <v>0</v>
      </c>
      <c r="BQ45" s="173"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3"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3"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3"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3"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3" t="str">
        <f>IF('Физическое развитие'!L35="","",IF('Физическое развитие'!L35=2,"сформирован",IF('Физическое развитие'!L35=0,"не сформирован", "в стадии формирования")))</f>
        <v/>
      </c>
      <c r="CA45" s="173" t="str">
        <f>IF('Физическое развитие'!P35="","",IF('Физическое развитие'!P35=2,"сформирован",IF('Физическое развитие'!P35=0,"не сформирован", "в стадии формирования")))</f>
        <v/>
      </c>
      <c r="CB45" s="173" t="e">
        <f>IF('Физическое развитие'!#REF!="","",IF('Физическое развитие'!#REF!=2,"сформирован",IF('Физическое развитие'!#REF!=0,"не сформирован", "в стадии формирования")))</f>
        <v>#REF!</v>
      </c>
      <c r="CC45" s="173" t="str">
        <f>IF('Физическое развитие'!Q35="","",IF('Физическое развитие'!Q35=2,"сформирован",IF('Физическое развитие'!Q35=0,"не сформирован", "в стадии формирования")))</f>
        <v/>
      </c>
      <c r="CD45" s="173" t="str">
        <f>IF('Физическое развитие'!R35="","",IF('Физическое развитие'!R35=2,"сформирован",IF('Физическое развитие'!R35=0,"не сформирован", "в стадии формирования")))</f>
        <v/>
      </c>
      <c r="CE45" s="173"/>
      <c r="CF45" s="173" t="str">
        <f>'целевые ориентиры'!BX35</f>
        <v/>
      </c>
      <c r="CG45" s="17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3"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3"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3"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3"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3" t="str">
        <f>IF('Познавательное развитие'!D36="","",IF('Познавательное развитие'!D36=2,"сформирован",IF('Познавательное развитие'!D36=0,"не сформирован", "в стадии формирования")))</f>
        <v/>
      </c>
      <c r="CP45" s="173" t="str">
        <f>IF('Познавательное развитие'!E36="","",IF('Познавательное развитие'!E36=2,"сформирован",IF('Познавательное развитие'!E36=0,"не сформирован", "в стадии формирования")))</f>
        <v/>
      </c>
      <c r="CQ45" s="173" t="str">
        <f>IF('Познавательное развитие'!F36="","",IF('Познавательное развитие'!F36=2,"сформирован",IF('Познавательное развитие'!F36=0,"не сформирован", "в стадии формирования")))</f>
        <v/>
      </c>
      <c r="CR45" s="173" t="str">
        <f>IF('Познавательное развитие'!I36="","",IF('Познавательное развитие'!I36=2,"сформирован",IF('Познавательное развитие'!I36=0,"не сформирован", "в стадии формирования")))</f>
        <v/>
      </c>
      <c r="CS45" s="173" t="str">
        <f>IF('Познавательное развитие'!K36="","",IF('Познавательное развитие'!K36=2,"сформирован",IF('Познавательное развитие'!K36=0,"не сформирован", "в стадии формирования")))</f>
        <v/>
      </c>
      <c r="CT45" s="173" t="str">
        <f>IF('Познавательное развитие'!S36="","",IF('Познавательное развитие'!S36=2,"сформирован",IF('Познавательное развитие'!S36=0,"не сформирован", "в стадии формирования")))</f>
        <v/>
      </c>
      <c r="CU45" s="173" t="str">
        <f>IF('Познавательное развитие'!U36="","",IF('Познавательное развитие'!U36=2,"сформирован",IF('Познавательное развитие'!U36=0,"не сформирован", "в стадии формирования")))</f>
        <v/>
      </c>
      <c r="CV45" s="173" t="e">
        <f>IF('Познавательное развитие'!#REF!="","",IF('Познавательное развитие'!#REF!=2,"сформирован",IF('Познавательное развитие'!#REF!=0,"не сформирован", "в стадии формирования")))</f>
        <v>#REF!</v>
      </c>
      <c r="CW45" s="173" t="str">
        <f>IF('Познавательное развитие'!Y36="","",IF('Познавательное развитие'!Y36=2,"сформирован",IF('Познавательное развитие'!Y36=0,"не сформирован", "в стадии формирования")))</f>
        <v/>
      </c>
      <c r="CX45" s="173" t="str">
        <f>IF('Познавательное развитие'!Z36="","",IF('Познавательное развитие'!Z36=2,"сформирован",IF('Познавательное развитие'!Z36=0,"не сформирован", "в стадии формирования")))</f>
        <v/>
      </c>
      <c r="CY45" s="173" t="str">
        <f>IF('Познавательное развитие'!AA36="","",IF('Познавательное развитие'!AA36=2,"сформирован",IF('Познавательное развитие'!AA36=0,"не сформирован", "в стадии формирования")))</f>
        <v/>
      </c>
      <c r="CZ45" s="173" t="str">
        <f>IF('Познавательное развитие'!AB36="","",IF('Познавательное развитие'!AB36=2,"сформирован",IF('Познавательное развитие'!AB36=0,"не сформирован", "в стадии формирования")))</f>
        <v/>
      </c>
      <c r="DA45" s="173" t="str">
        <f>IF('Познавательное развитие'!AC36="","",IF('Познавательное развитие'!AC36=2,"сформирован",IF('Познавательное развитие'!AC36=0,"не сформирован", "в стадии формирования")))</f>
        <v/>
      </c>
      <c r="DB45" s="173" t="str">
        <f>IF('Познавательное развитие'!AD36="","",IF('Познавательное развитие'!AD36=2,"сформирован",IF('Познавательное развитие'!AD36=0,"не сформирован", "в стадии формирования")))</f>
        <v/>
      </c>
      <c r="DC45" s="173" t="str">
        <f>IF('Познавательное развитие'!AE36="","",IF('Познавательное развитие'!AE36=2,"сформирован",IF('Познавательное развитие'!AE36=0,"не сформирован", "в стадии формирования")))</f>
        <v/>
      </c>
      <c r="DD45" s="173" t="str">
        <f>IF('Речевое развитие'!J35="","",IF('Речевое развитие'!J35=2,"сформирован",IF('Речевое развитие'!J35=0,"не сформирован", "в стадии формирования")))</f>
        <v/>
      </c>
      <c r="DE45" s="173" t="str">
        <f>IF('Речевое развитие'!K35="","",IF('Речевое развитие'!K35=2,"сформирован",IF('Речевое развитие'!K35=0,"не сформирован", "в стадии формирования")))</f>
        <v/>
      </c>
      <c r="DF45" s="173" t="str">
        <f>IF('Речевое развитие'!L35="","",IF('Речевое развитие'!L35=2,"сформирован",IF('Речевое развитие'!L35=0,"не сформирован", "в стадии формирования")))</f>
        <v/>
      </c>
      <c r="DG45" s="175"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3"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19" customFormat="1" hidden="1">
      <c r="A46" s="96">
        <f>список!A34</f>
        <v>33</v>
      </c>
      <c r="B46" s="163" t="str">
        <f>IF(список!B34="","",список!B34)</f>
        <v/>
      </c>
      <c r="C46" s="97" t="str">
        <f>IF(список!C34="","",список!C34)</f>
        <v/>
      </c>
      <c r="D46" s="81"/>
      <c r="E46" s="81"/>
      <c r="F46" s="81"/>
      <c r="G46" s="81"/>
      <c r="H46" s="81"/>
      <c r="I46" s="81"/>
      <c r="J46" s="81"/>
      <c r="K46" s="81"/>
      <c r="L46" s="81"/>
      <c r="M46" s="81"/>
      <c r="N46" s="81"/>
      <c r="O46" s="81"/>
      <c r="P46" s="81"/>
      <c r="Q46" s="81"/>
      <c r="R46" s="134"/>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4"/>
      <c r="AQ46" s="173"/>
      <c r="AR46" s="173"/>
      <c r="AS46" s="173"/>
      <c r="AT46" s="173"/>
      <c r="AU46" s="173"/>
      <c r="AV46" s="173"/>
      <c r="AW46" s="173"/>
      <c r="AX46" s="173"/>
      <c r="AY46" s="173"/>
      <c r="AZ46" s="173"/>
      <c r="BA46" s="173"/>
      <c r="BB46" s="173"/>
      <c r="BC46" s="173"/>
      <c r="BD46" s="175"/>
      <c r="BE46" s="173"/>
      <c r="BF46" s="173"/>
      <c r="BG46" s="173"/>
      <c r="BH46" s="173"/>
      <c r="BI46" s="173"/>
      <c r="BJ46" s="173"/>
      <c r="BK46" s="173"/>
      <c r="BL46" s="173"/>
      <c r="BM46" s="173"/>
      <c r="BN46" s="173"/>
      <c r="BO46" s="176"/>
      <c r="BP46" s="173">
        <f>'целевые ориентиры'!BJ47</f>
        <v>0</v>
      </c>
      <c r="BQ46" s="173"/>
      <c r="BR46" s="173"/>
      <c r="BS46" s="173"/>
      <c r="BT46" s="173"/>
      <c r="BU46" s="173"/>
      <c r="BV46" s="173"/>
      <c r="BW46" s="173"/>
      <c r="BX46" s="173"/>
      <c r="BY46" s="173"/>
      <c r="BZ46" s="173"/>
      <c r="CA46" s="173"/>
      <c r="CB46" s="173"/>
      <c r="CC46" s="173"/>
      <c r="CD46" s="173"/>
      <c r="CE46" s="173"/>
      <c r="CF46" s="173"/>
      <c r="CG46" s="173"/>
      <c r="CH46" s="173"/>
      <c r="CI46" s="173"/>
      <c r="CJ46" s="173"/>
      <c r="CK46" s="173"/>
      <c r="CL46" s="173"/>
      <c r="CM46" s="173"/>
      <c r="CN46" s="173"/>
      <c r="CO46" s="173"/>
      <c r="CP46" s="173"/>
      <c r="CQ46" s="173"/>
      <c r="CR46" s="173"/>
      <c r="CS46" s="173"/>
      <c r="CT46" s="173"/>
      <c r="CU46" s="173"/>
      <c r="CV46" s="173"/>
      <c r="CW46" s="173"/>
      <c r="CX46" s="173"/>
      <c r="CY46" s="173"/>
      <c r="CZ46" s="173"/>
      <c r="DA46" s="173"/>
      <c r="DB46" s="173"/>
      <c r="DC46" s="173"/>
      <c r="DD46" s="173"/>
      <c r="DE46" s="173"/>
      <c r="DF46" s="173"/>
      <c r="DG46" s="175"/>
      <c r="DH46" s="176"/>
      <c r="DI46" s="173"/>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19" customFormat="1" hidden="1">
      <c r="A47" s="96">
        <f>список!A35</f>
        <v>34</v>
      </c>
      <c r="B47" s="163" t="str">
        <f>IF(список!B35="","",список!B35)</f>
        <v/>
      </c>
      <c r="C47" s="97" t="str">
        <f>IF(список!C35="","",список!C35)</f>
        <v/>
      </c>
      <c r="D47" s="81"/>
      <c r="E47" s="81"/>
      <c r="F47" s="81"/>
      <c r="G47" s="81"/>
      <c r="H47" s="81"/>
      <c r="I47" s="81"/>
      <c r="J47" s="81"/>
      <c r="K47" s="81"/>
      <c r="L47" s="81"/>
      <c r="M47" s="81"/>
      <c r="N47" s="81"/>
      <c r="O47" s="81"/>
      <c r="P47" s="81"/>
      <c r="Q47" s="81"/>
      <c r="R47" s="134"/>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4"/>
      <c r="AQ47" s="173"/>
      <c r="AR47" s="173"/>
      <c r="AS47" s="173"/>
      <c r="AT47" s="173"/>
      <c r="AU47" s="173"/>
      <c r="AV47" s="173"/>
      <c r="AW47" s="173"/>
      <c r="AX47" s="173"/>
      <c r="AY47" s="173"/>
      <c r="AZ47" s="173"/>
      <c r="BA47" s="173"/>
      <c r="BB47" s="173"/>
      <c r="BC47" s="173"/>
      <c r="BD47" s="175"/>
      <c r="BE47" s="173"/>
      <c r="BF47" s="173"/>
      <c r="BG47" s="173"/>
      <c r="BH47" s="173"/>
      <c r="BI47" s="173"/>
      <c r="BJ47" s="173"/>
      <c r="BK47" s="173"/>
      <c r="BL47" s="173"/>
      <c r="BM47" s="173"/>
      <c r="BN47" s="173"/>
      <c r="BO47" s="176"/>
      <c r="BP47" s="173">
        <f>'целевые ориентиры'!BJ48</f>
        <v>0</v>
      </c>
      <c r="BQ47" s="173"/>
      <c r="BR47" s="173"/>
      <c r="BS47" s="173"/>
      <c r="BT47" s="173"/>
      <c r="BU47" s="173"/>
      <c r="BV47" s="173"/>
      <c r="BW47" s="173"/>
      <c r="BX47" s="173"/>
      <c r="BY47" s="173"/>
      <c r="BZ47" s="173"/>
      <c r="CA47" s="173"/>
      <c r="CB47" s="173"/>
      <c r="CC47" s="173"/>
      <c r="CD47" s="173"/>
      <c r="CE47" s="173"/>
      <c r="CF47" s="173"/>
      <c r="CG47" s="173"/>
      <c r="CH47" s="173"/>
      <c r="CI47" s="173"/>
      <c r="CJ47" s="173"/>
      <c r="CK47" s="173"/>
      <c r="CL47" s="173"/>
      <c r="CM47" s="173"/>
      <c r="CN47" s="173"/>
      <c r="CO47" s="173"/>
      <c r="CP47" s="173"/>
      <c r="CQ47" s="173"/>
      <c r="CR47" s="173"/>
      <c r="CS47" s="173"/>
      <c r="CT47" s="173"/>
      <c r="CU47" s="173"/>
      <c r="CV47" s="173"/>
      <c r="CW47" s="173"/>
      <c r="CX47" s="173"/>
      <c r="CY47" s="173"/>
      <c r="CZ47" s="173"/>
      <c r="DA47" s="173"/>
      <c r="DB47" s="173"/>
      <c r="DC47" s="173"/>
      <c r="DD47" s="173"/>
      <c r="DE47" s="173"/>
      <c r="DF47" s="173"/>
      <c r="DG47" s="175"/>
      <c r="DH47" s="176"/>
      <c r="DI47" s="173"/>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19" customFormat="1" hidden="1">
      <c r="A48" s="96">
        <f>список!A36</f>
        <v>35</v>
      </c>
      <c r="B48" s="163" t="str">
        <f>IF(список!B36="","",список!B36)</f>
        <v/>
      </c>
      <c r="C48" s="97" t="str">
        <f>IF(список!C36="","",список!C36)</f>
        <v/>
      </c>
      <c r="D48" s="81"/>
      <c r="E48" s="81"/>
      <c r="F48" s="81"/>
      <c r="G48" s="81"/>
      <c r="H48" s="81"/>
      <c r="I48" s="81"/>
      <c r="J48" s="81"/>
      <c r="K48" s="81"/>
      <c r="L48" s="81"/>
      <c r="M48" s="81"/>
      <c r="N48" s="81"/>
      <c r="O48" s="81"/>
      <c r="P48" s="81"/>
      <c r="Q48" s="81"/>
      <c r="R48" s="134"/>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4"/>
      <c r="AQ48" s="173"/>
      <c r="AR48" s="173"/>
      <c r="AS48" s="173"/>
      <c r="AT48" s="173"/>
      <c r="AU48" s="173"/>
      <c r="AV48" s="173"/>
      <c r="AW48" s="173"/>
      <c r="AX48" s="173"/>
      <c r="AY48" s="173"/>
      <c r="AZ48" s="173"/>
      <c r="BA48" s="173"/>
      <c r="BB48" s="173"/>
      <c r="BC48" s="173"/>
      <c r="BD48" s="175"/>
      <c r="BE48" s="173"/>
      <c r="BF48" s="173"/>
      <c r="BG48" s="173"/>
      <c r="BH48" s="173"/>
      <c r="BI48" s="173"/>
      <c r="BJ48" s="173"/>
      <c r="BK48" s="173"/>
      <c r="BL48" s="173"/>
      <c r="BM48" s="173"/>
      <c r="BN48" s="173"/>
      <c r="BO48" s="176"/>
      <c r="BP48" s="173">
        <f>'целевые ориентиры'!BJ49</f>
        <v>0</v>
      </c>
      <c r="BQ48" s="173"/>
      <c r="BR48" s="173"/>
      <c r="BS48" s="173"/>
      <c r="BT48" s="173"/>
      <c r="BU48" s="173"/>
      <c r="BV48" s="173"/>
      <c r="BW48" s="173"/>
      <c r="BX48" s="173"/>
      <c r="BY48" s="173"/>
      <c r="BZ48" s="173"/>
      <c r="CA48" s="173"/>
      <c r="CB48" s="173"/>
      <c r="CC48" s="173"/>
      <c r="CD48" s="173"/>
      <c r="CE48" s="173"/>
      <c r="CF48" s="173"/>
      <c r="CG48" s="173"/>
      <c r="CH48" s="173"/>
      <c r="CI48" s="173"/>
      <c r="CJ48" s="173"/>
      <c r="CK48" s="173"/>
      <c r="CL48" s="173"/>
      <c r="CM48" s="173"/>
      <c r="CN48" s="173"/>
      <c r="CO48" s="173"/>
      <c r="CP48" s="173"/>
      <c r="CQ48" s="173"/>
      <c r="CR48" s="173"/>
      <c r="CS48" s="173"/>
      <c r="CT48" s="173"/>
      <c r="CU48" s="173"/>
      <c r="CV48" s="173"/>
      <c r="CW48" s="173"/>
      <c r="CX48" s="173"/>
      <c r="CY48" s="173"/>
      <c r="CZ48" s="173"/>
      <c r="DA48" s="173"/>
      <c r="DB48" s="173"/>
      <c r="DC48" s="173"/>
      <c r="DD48" s="173"/>
      <c r="DE48" s="173"/>
      <c r="DF48" s="173"/>
      <c r="DG48" s="175"/>
      <c r="DH48" s="176"/>
      <c r="DI48" s="173"/>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19" customFormat="1" ht="29.25">
      <c r="A49" s="96"/>
      <c r="B49" s="226" t="s">
        <v>259</v>
      </c>
      <c r="C49" s="235">
        <f>'сводная по группе'!C39</f>
        <v>27</v>
      </c>
      <c r="D49" s="81"/>
      <c r="E49" s="81"/>
      <c r="F49" s="81"/>
      <c r="G49" s="81"/>
      <c r="H49" s="81"/>
      <c r="I49" s="81"/>
      <c r="J49" s="81"/>
      <c r="K49" s="81"/>
      <c r="L49" s="81"/>
      <c r="M49" s="81"/>
      <c r="N49" s="81"/>
      <c r="O49" s="81"/>
      <c r="P49" s="81"/>
      <c r="Q49" s="81"/>
      <c r="R49" s="134"/>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4"/>
      <c r="AQ49" s="173"/>
      <c r="AR49" s="173"/>
      <c r="AS49" s="173"/>
      <c r="AT49" s="173"/>
      <c r="AU49" s="173"/>
      <c r="AV49" s="173"/>
      <c r="AW49" s="173"/>
      <c r="AX49" s="173"/>
      <c r="AY49" s="173"/>
      <c r="AZ49" s="173"/>
      <c r="BA49" s="173"/>
      <c r="BB49" s="173"/>
      <c r="BC49" s="173"/>
      <c r="BD49" s="175"/>
      <c r="BE49" s="173"/>
      <c r="BF49" s="173"/>
      <c r="BG49" s="173"/>
      <c r="BH49" s="173"/>
      <c r="BI49" s="173"/>
      <c r="BJ49" s="173"/>
      <c r="BK49" s="173"/>
      <c r="BL49" s="173"/>
      <c r="BM49" s="173"/>
      <c r="BN49" s="173"/>
      <c r="BO49" s="176"/>
      <c r="BP49" s="173"/>
      <c r="BQ49" s="173"/>
      <c r="BR49" s="173"/>
      <c r="BS49" s="173"/>
      <c r="BT49" s="173"/>
      <c r="BU49" s="173"/>
      <c r="BV49" s="173"/>
      <c r="BW49" s="173"/>
      <c r="BX49" s="173"/>
      <c r="BY49" s="173"/>
      <c r="BZ49" s="173"/>
      <c r="CA49" s="173"/>
      <c r="CB49" s="173"/>
      <c r="CC49" s="173"/>
      <c r="CD49" s="173"/>
      <c r="CE49" s="173"/>
      <c r="CF49" s="173"/>
      <c r="CG49" s="173"/>
      <c r="CH49" s="173"/>
      <c r="CI49" s="173"/>
      <c r="CJ49" s="173"/>
      <c r="CK49" s="173"/>
      <c r="CL49" s="173"/>
      <c r="CM49" s="173"/>
      <c r="CN49" s="173"/>
      <c r="CO49" s="173"/>
      <c r="CP49" s="173"/>
      <c r="CQ49" s="173"/>
      <c r="CR49" s="173"/>
      <c r="CS49" s="173"/>
      <c r="CT49" s="173"/>
      <c r="CU49" s="173"/>
      <c r="CV49" s="173"/>
      <c r="CW49" s="173"/>
      <c r="CX49" s="173"/>
      <c r="CY49" s="173"/>
      <c r="CZ49" s="173"/>
      <c r="DA49" s="173"/>
      <c r="DB49" s="173"/>
      <c r="DC49" s="173"/>
      <c r="DD49" s="173"/>
      <c r="DE49" s="173"/>
      <c r="DF49" s="173"/>
      <c r="DG49" s="175"/>
      <c r="DH49" s="176"/>
      <c r="DI49" s="173"/>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19" customFormat="1">
      <c r="A50" s="96"/>
      <c r="B50" s="219" t="s">
        <v>228</v>
      </c>
      <c r="C50" s="97"/>
      <c r="D50" s="81"/>
      <c r="E50" s="81"/>
      <c r="F50" s="81"/>
      <c r="G50" s="81"/>
      <c r="H50" s="81"/>
      <c r="I50" s="81"/>
      <c r="J50" s="81"/>
      <c r="K50" s="81"/>
      <c r="L50" s="81"/>
      <c r="M50" s="81"/>
      <c r="N50" s="81"/>
      <c r="O50" s="81"/>
      <c r="P50" s="81"/>
      <c r="Q50" s="81"/>
      <c r="R50" s="134"/>
      <c r="S50" s="221">
        <f>COUNTIF(S$3:S$37,$B$50)</f>
        <v>0</v>
      </c>
      <c r="T50" s="221">
        <f t="shared" ref="T50:CE50" si="0">COUNTIF(T$3:T$37,$B$50)</f>
        <v>0</v>
      </c>
      <c r="U50" s="221">
        <f t="shared" si="0"/>
        <v>0</v>
      </c>
      <c r="V50" s="221">
        <f t="shared" si="0"/>
        <v>0</v>
      </c>
      <c r="W50" s="221">
        <f t="shared" si="0"/>
        <v>0</v>
      </c>
      <c r="X50" s="221">
        <f t="shared" si="0"/>
        <v>0</v>
      </c>
      <c r="Y50" s="221">
        <f t="shared" si="0"/>
        <v>0</v>
      </c>
      <c r="Z50" s="221">
        <f t="shared" si="0"/>
        <v>0</v>
      </c>
      <c r="AA50" s="221">
        <f t="shared" si="0"/>
        <v>0</v>
      </c>
      <c r="AB50" s="221">
        <f t="shared" si="0"/>
        <v>0</v>
      </c>
      <c r="AC50" s="221">
        <f t="shared" si="0"/>
        <v>0</v>
      </c>
      <c r="AD50" s="221">
        <f t="shared" si="0"/>
        <v>0</v>
      </c>
      <c r="AE50" s="221">
        <f t="shared" si="0"/>
        <v>0</v>
      </c>
      <c r="AF50" s="221">
        <f t="shared" si="0"/>
        <v>0</v>
      </c>
      <c r="AG50" s="221">
        <f t="shared" si="0"/>
        <v>0</v>
      </c>
      <c r="AH50" s="221">
        <f t="shared" si="0"/>
        <v>0</v>
      </c>
      <c r="AI50" s="221">
        <f t="shared" si="0"/>
        <v>0</v>
      </c>
      <c r="AJ50" s="221">
        <f t="shared" si="0"/>
        <v>0</v>
      </c>
      <c r="AK50" s="221">
        <f t="shared" si="0"/>
        <v>0</v>
      </c>
      <c r="AL50" s="221">
        <f t="shared" si="0"/>
        <v>0</v>
      </c>
      <c r="AM50" s="221">
        <f t="shared" si="0"/>
        <v>0</v>
      </c>
      <c r="AN50" s="221">
        <f t="shared" si="0"/>
        <v>0</v>
      </c>
      <c r="AO50" s="221">
        <f t="shared" si="0"/>
        <v>0</v>
      </c>
      <c r="AP50" s="221">
        <f t="shared" si="0"/>
        <v>0</v>
      </c>
      <c r="AQ50" s="221">
        <f t="shared" si="0"/>
        <v>0</v>
      </c>
      <c r="AR50" s="221">
        <f t="shared" si="0"/>
        <v>0</v>
      </c>
      <c r="AS50" s="221">
        <f t="shared" si="0"/>
        <v>0</v>
      </c>
      <c r="AT50" s="221">
        <f t="shared" si="0"/>
        <v>0</v>
      </c>
      <c r="AU50" s="221">
        <f t="shared" si="0"/>
        <v>0</v>
      </c>
      <c r="AV50" s="221">
        <f t="shared" si="0"/>
        <v>0</v>
      </c>
      <c r="AW50" s="221">
        <f t="shared" si="0"/>
        <v>0</v>
      </c>
      <c r="AX50" s="221">
        <f t="shared" si="0"/>
        <v>0</v>
      </c>
      <c r="AY50" s="221">
        <f t="shared" si="0"/>
        <v>0</v>
      </c>
      <c r="AZ50" s="221">
        <f t="shared" si="0"/>
        <v>0</v>
      </c>
      <c r="BA50" s="221">
        <f t="shared" si="0"/>
        <v>0</v>
      </c>
      <c r="BB50" s="221">
        <f t="shared" si="0"/>
        <v>0</v>
      </c>
      <c r="BC50" s="221">
        <f t="shared" si="0"/>
        <v>0</v>
      </c>
      <c r="BD50" s="221">
        <f t="shared" si="0"/>
        <v>0</v>
      </c>
      <c r="BE50" s="221">
        <f t="shared" si="0"/>
        <v>0</v>
      </c>
      <c r="BF50" s="221">
        <f t="shared" si="0"/>
        <v>0</v>
      </c>
      <c r="BG50" s="221">
        <f t="shared" si="0"/>
        <v>0</v>
      </c>
      <c r="BH50" s="221">
        <f t="shared" si="0"/>
        <v>0</v>
      </c>
      <c r="BI50" s="221">
        <f t="shared" si="0"/>
        <v>0</v>
      </c>
      <c r="BJ50" s="221">
        <f t="shared" si="0"/>
        <v>0</v>
      </c>
      <c r="BK50" s="221">
        <f t="shared" si="0"/>
        <v>0</v>
      </c>
      <c r="BL50" s="221">
        <f t="shared" si="0"/>
        <v>0</v>
      </c>
      <c r="BM50" s="221">
        <f t="shared" si="0"/>
        <v>0</v>
      </c>
      <c r="BN50" s="221">
        <f t="shared" si="0"/>
        <v>0</v>
      </c>
      <c r="BO50" s="221">
        <f t="shared" si="0"/>
        <v>0</v>
      </c>
      <c r="BP50" s="221">
        <f t="shared" si="0"/>
        <v>0</v>
      </c>
      <c r="BQ50" s="221">
        <f t="shared" si="0"/>
        <v>0</v>
      </c>
      <c r="BR50" s="221">
        <f t="shared" si="0"/>
        <v>0</v>
      </c>
      <c r="BS50" s="221">
        <f t="shared" si="0"/>
        <v>0</v>
      </c>
      <c r="BT50" s="221">
        <f t="shared" si="0"/>
        <v>0</v>
      </c>
      <c r="BU50" s="221">
        <f t="shared" si="0"/>
        <v>0</v>
      </c>
      <c r="BV50" s="221">
        <f t="shared" si="0"/>
        <v>0</v>
      </c>
      <c r="BW50" s="221">
        <f t="shared" si="0"/>
        <v>0</v>
      </c>
      <c r="BX50" s="221">
        <f t="shared" si="0"/>
        <v>0</v>
      </c>
      <c r="BY50" s="221">
        <f t="shared" si="0"/>
        <v>0</v>
      </c>
      <c r="BZ50" s="221">
        <f t="shared" si="0"/>
        <v>0</v>
      </c>
      <c r="CA50" s="221">
        <f t="shared" si="0"/>
        <v>0</v>
      </c>
      <c r="CB50" s="221">
        <f t="shared" si="0"/>
        <v>0</v>
      </c>
      <c r="CC50" s="221">
        <f t="shared" si="0"/>
        <v>0</v>
      </c>
      <c r="CD50" s="221">
        <f t="shared" si="0"/>
        <v>0</v>
      </c>
      <c r="CE50" s="221">
        <f t="shared" si="0"/>
        <v>0</v>
      </c>
      <c r="CF50" s="221">
        <f t="shared" ref="CF50:DI50" si="1">COUNTIF(CF$3:CF$37,$B$50)</f>
        <v>0</v>
      </c>
      <c r="CG50" s="221">
        <f t="shared" si="1"/>
        <v>0</v>
      </c>
      <c r="CH50" s="221">
        <f t="shared" si="1"/>
        <v>0</v>
      </c>
      <c r="CI50" s="221">
        <f t="shared" si="1"/>
        <v>0</v>
      </c>
      <c r="CJ50" s="221">
        <f t="shared" si="1"/>
        <v>0</v>
      </c>
      <c r="CK50" s="221">
        <f t="shared" si="1"/>
        <v>0</v>
      </c>
      <c r="CL50" s="221">
        <f t="shared" si="1"/>
        <v>0</v>
      </c>
      <c r="CM50" s="221">
        <f t="shared" si="1"/>
        <v>0</v>
      </c>
      <c r="CN50" s="221">
        <f t="shared" si="1"/>
        <v>0</v>
      </c>
      <c r="CO50" s="221">
        <f t="shared" si="1"/>
        <v>0</v>
      </c>
      <c r="CP50" s="221">
        <f t="shared" si="1"/>
        <v>0</v>
      </c>
      <c r="CQ50" s="221">
        <f t="shared" si="1"/>
        <v>0</v>
      </c>
      <c r="CR50" s="221">
        <f t="shared" si="1"/>
        <v>0</v>
      </c>
      <c r="CS50" s="221">
        <f t="shared" si="1"/>
        <v>0</v>
      </c>
      <c r="CT50" s="221">
        <f t="shared" si="1"/>
        <v>0</v>
      </c>
      <c r="CU50" s="221">
        <f t="shared" si="1"/>
        <v>0</v>
      </c>
      <c r="CV50" s="221">
        <f t="shared" si="1"/>
        <v>0</v>
      </c>
      <c r="CW50" s="221">
        <f t="shared" si="1"/>
        <v>0</v>
      </c>
      <c r="CX50" s="221">
        <f t="shared" si="1"/>
        <v>0</v>
      </c>
      <c r="CY50" s="221">
        <f t="shared" si="1"/>
        <v>0</v>
      </c>
      <c r="CZ50" s="221">
        <f t="shared" si="1"/>
        <v>0</v>
      </c>
      <c r="DA50" s="221">
        <f t="shared" si="1"/>
        <v>0</v>
      </c>
      <c r="DB50" s="221">
        <f t="shared" si="1"/>
        <v>0</v>
      </c>
      <c r="DC50" s="221">
        <f t="shared" si="1"/>
        <v>0</v>
      </c>
      <c r="DD50" s="221">
        <f t="shared" si="1"/>
        <v>0</v>
      </c>
      <c r="DE50" s="221">
        <f t="shared" si="1"/>
        <v>0</v>
      </c>
      <c r="DF50" s="221">
        <f t="shared" si="1"/>
        <v>0</v>
      </c>
      <c r="DG50" s="221">
        <f t="shared" si="1"/>
        <v>0</v>
      </c>
      <c r="DH50" s="221">
        <f t="shared" si="1"/>
        <v>0</v>
      </c>
      <c r="DI50" s="221">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19" customFormat="1">
      <c r="A51" s="96"/>
      <c r="B51" s="220" t="s">
        <v>229</v>
      </c>
      <c r="C51" s="97"/>
      <c r="D51" s="81"/>
      <c r="E51" s="81"/>
      <c r="F51" s="81"/>
      <c r="G51" s="81"/>
      <c r="H51" s="81"/>
      <c r="I51" s="81"/>
      <c r="J51" s="81"/>
      <c r="K51" s="81"/>
      <c r="L51" s="81"/>
      <c r="M51" s="81"/>
      <c r="N51" s="81"/>
      <c r="O51" s="81"/>
      <c r="P51" s="81"/>
      <c r="Q51" s="81"/>
      <c r="R51" s="134"/>
      <c r="S51" s="221">
        <f>COUNTIF(S$3:S$37,$B$51)</f>
        <v>0</v>
      </c>
      <c r="T51" s="221">
        <f t="shared" ref="T51:CE51" si="2">COUNTIF(T$3:T$37,$B$51)</f>
        <v>0</v>
      </c>
      <c r="U51" s="221">
        <f t="shared" si="2"/>
        <v>0</v>
      </c>
      <c r="V51" s="221">
        <f t="shared" si="2"/>
        <v>0</v>
      </c>
      <c r="W51" s="221">
        <f t="shared" si="2"/>
        <v>0</v>
      </c>
      <c r="X51" s="221">
        <f t="shared" si="2"/>
        <v>0</v>
      </c>
      <c r="Y51" s="221">
        <f t="shared" si="2"/>
        <v>0</v>
      </c>
      <c r="Z51" s="221">
        <f t="shared" si="2"/>
        <v>0</v>
      </c>
      <c r="AA51" s="221">
        <f t="shared" si="2"/>
        <v>0</v>
      </c>
      <c r="AB51" s="221">
        <f t="shared" si="2"/>
        <v>0</v>
      </c>
      <c r="AC51" s="221">
        <f t="shared" si="2"/>
        <v>0</v>
      </c>
      <c r="AD51" s="221">
        <f t="shared" si="2"/>
        <v>0</v>
      </c>
      <c r="AE51" s="221">
        <f t="shared" si="2"/>
        <v>0</v>
      </c>
      <c r="AF51" s="221">
        <f t="shared" si="2"/>
        <v>0</v>
      </c>
      <c r="AG51" s="221">
        <f t="shared" si="2"/>
        <v>0</v>
      </c>
      <c r="AH51" s="221">
        <f t="shared" si="2"/>
        <v>0</v>
      </c>
      <c r="AI51" s="221">
        <f t="shared" si="2"/>
        <v>0</v>
      </c>
      <c r="AJ51" s="221">
        <f t="shared" si="2"/>
        <v>0</v>
      </c>
      <c r="AK51" s="221">
        <f t="shared" si="2"/>
        <v>0</v>
      </c>
      <c r="AL51" s="221">
        <f t="shared" si="2"/>
        <v>0</v>
      </c>
      <c r="AM51" s="221">
        <f t="shared" si="2"/>
        <v>0</v>
      </c>
      <c r="AN51" s="221">
        <f t="shared" si="2"/>
        <v>0</v>
      </c>
      <c r="AO51" s="221">
        <f t="shared" si="2"/>
        <v>0</v>
      </c>
      <c r="AP51" s="221">
        <f t="shared" si="2"/>
        <v>0</v>
      </c>
      <c r="AQ51" s="221">
        <f t="shared" si="2"/>
        <v>0</v>
      </c>
      <c r="AR51" s="221">
        <f t="shared" si="2"/>
        <v>0</v>
      </c>
      <c r="AS51" s="221">
        <f t="shared" si="2"/>
        <v>0</v>
      </c>
      <c r="AT51" s="221">
        <f t="shared" si="2"/>
        <v>0</v>
      </c>
      <c r="AU51" s="221">
        <f t="shared" si="2"/>
        <v>0</v>
      </c>
      <c r="AV51" s="221">
        <f t="shared" si="2"/>
        <v>0</v>
      </c>
      <c r="AW51" s="221">
        <f t="shared" si="2"/>
        <v>0</v>
      </c>
      <c r="AX51" s="221">
        <f t="shared" si="2"/>
        <v>0</v>
      </c>
      <c r="AY51" s="221">
        <f t="shared" si="2"/>
        <v>0</v>
      </c>
      <c r="AZ51" s="221">
        <f t="shared" si="2"/>
        <v>0</v>
      </c>
      <c r="BA51" s="221">
        <f t="shared" si="2"/>
        <v>0</v>
      </c>
      <c r="BB51" s="221">
        <f t="shared" si="2"/>
        <v>0</v>
      </c>
      <c r="BC51" s="221">
        <f t="shared" si="2"/>
        <v>0</v>
      </c>
      <c r="BD51" s="221">
        <f t="shared" si="2"/>
        <v>0</v>
      </c>
      <c r="BE51" s="221">
        <f t="shared" si="2"/>
        <v>0</v>
      </c>
      <c r="BF51" s="221">
        <f t="shared" si="2"/>
        <v>0</v>
      </c>
      <c r="BG51" s="221">
        <f t="shared" si="2"/>
        <v>0</v>
      </c>
      <c r="BH51" s="221">
        <f t="shared" si="2"/>
        <v>0</v>
      </c>
      <c r="BI51" s="221">
        <f t="shared" si="2"/>
        <v>0</v>
      </c>
      <c r="BJ51" s="221">
        <f t="shared" si="2"/>
        <v>0</v>
      </c>
      <c r="BK51" s="221">
        <f t="shared" si="2"/>
        <v>0</v>
      </c>
      <c r="BL51" s="221">
        <f t="shared" si="2"/>
        <v>0</v>
      </c>
      <c r="BM51" s="221">
        <f t="shared" si="2"/>
        <v>0</v>
      </c>
      <c r="BN51" s="221">
        <f t="shared" si="2"/>
        <v>0</v>
      </c>
      <c r="BO51" s="221">
        <f t="shared" si="2"/>
        <v>0</v>
      </c>
      <c r="BP51" s="221">
        <f t="shared" si="2"/>
        <v>0</v>
      </c>
      <c r="BQ51" s="221">
        <f t="shared" si="2"/>
        <v>0</v>
      </c>
      <c r="BR51" s="221">
        <f t="shared" si="2"/>
        <v>0</v>
      </c>
      <c r="BS51" s="221">
        <f t="shared" si="2"/>
        <v>0</v>
      </c>
      <c r="BT51" s="221">
        <f t="shared" si="2"/>
        <v>0</v>
      </c>
      <c r="BU51" s="221">
        <f t="shared" si="2"/>
        <v>0</v>
      </c>
      <c r="BV51" s="221">
        <f t="shared" si="2"/>
        <v>0</v>
      </c>
      <c r="BW51" s="221">
        <f t="shared" si="2"/>
        <v>0</v>
      </c>
      <c r="BX51" s="221">
        <f t="shared" si="2"/>
        <v>0</v>
      </c>
      <c r="BY51" s="221">
        <f t="shared" si="2"/>
        <v>0</v>
      </c>
      <c r="BZ51" s="221">
        <f t="shared" si="2"/>
        <v>0</v>
      </c>
      <c r="CA51" s="221">
        <f t="shared" si="2"/>
        <v>0</v>
      </c>
      <c r="CB51" s="221">
        <f t="shared" si="2"/>
        <v>0</v>
      </c>
      <c r="CC51" s="221">
        <f t="shared" si="2"/>
        <v>0</v>
      </c>
      <c r="CD51" s="221">
        <f t="shared" si="2"/>
        <v>0</v>
      </c>
      <c r="CE51" s="221">
        <f t="shared" si="2"/>
        <v>0</v>
      </c>
      <c r="CF51" s="221">
        <f t="shared" ref="CF51:DI51" si="3">COUNTIF(CF$3:CF$37,$B$51)</f>
        <v>0</v>
      </c>
      <c r="CG51" s="221">
        <f t="shared" si="3"/>
        <v>0</v>
      </c>
      <c r="CH51" s="221">
        <f t="shared" si="3"/>
        <v>0</v>
      </c>
      <c r="CI51" s="221">
        <f t="shared" si="3"/>
        <v>0</v>
      </c>
      <c r="CJ51" s="221">
        <f t="shared" si="3"/>
        <v>0</v>
      </c>
      <c r="CK51" s="221">
        <f t="shared" si="3"/>
        <v>0</v>
      </c>
      <c r="CL51" s="221">
        <f t="shared" si="3"/>
        <v>0</v>
      </c>
      <c r="CM51" s="221">
        <f t="shared" si="3"/>
        <v>0</v>
      </c>
      <c r="CN51" s="221">
        <f t="shared" si="3"/>
        <v>0</v>
      </c>
      <c r="CO51" s="221">
        <f t="shared" si="3"/>
        <v>0</v>
      </c>
      <c r="CP51" s="221">
        <f t="shared" si="3"/>
        <v>0</v>
      </c>
      <c r="CQ51" s="221">
        <f t="shared" si="3"/>
        <v>0</v>
      </c>
      <c r="CR51" s="221">
        <f t="shared" si="3"/>
        <v>0</v>
      </c>
      <c r="CS51" s="221">
        <f t="shared" si="3"/>
        <v>0</v>
      </c>
      <c r="CT51" s="221">
        <f t="shared" si="3"/>
        <v>0</v>
      </c>
      <c r="CU51" s="221">
        <f t="shared" si="3"/>
        <v>0</v>
      </c>
      <c r="CV51" s="221">
        <f t="shared" si="3"/>
        <v>0</v>
      </c>
      <c r="CW51" s="221">
        <f t="shared" si="3"/>
        <v>0</v>
      </c>
      <c r="CX51" s="221">
        <f t="shared" si="3"/>
        <v>0</v>
      </c>
      <c r="CY51" s="221">
        <f t="shared" si="3"/>
        <v>0</v>
      </c>
      <c r="CZ51" s="221">
        <f t="shared" si="3"/>
        <v>0</v>
      </c>
      <c r="DA51" s="221">
        <f t="shared" si="3"/>
        <v>0</v>
      </c>
      <c r="DB51" s="221">
        <f t="shared" si="3"/>
        <v>0</v>
      </c>
      <c r="DC51" s="221">
        <f t="shared" si="3"/>
        <v>0</v>
      </c>
      <c r="DD51" s="221">
        <f t="shared" si="3"/>
        <v>0</v>
      </c>
      <c r="DE51" s="221">
        <f t="shared" si="3"/>
        <v>0</v>
      </c>
      <c r="DF51" s="221">
        <f t="shared" si="3"/>
        <v>0</v>
      </c>
      <c r="DG51" s="221">
        <f t="shared" si="3"/>
        <v>0</v>
      </c>
      <c r="DH51" s="221">
        <f t="shared" si="3"/>
        <v>0</v>
      </c>
      <c r="DI51" s="221">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19" customFormat="1">
      <c r="A52" s="96"/>
      <c r="B52" s="220" t="s">
        <v>230</v>
      </c>
      <c r="C52" s="97"/>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1">
        <f>COUNTIF(S$4:S$37,$B$52)</f>
        <v>0</v>
      </c>
      <c r="T52" s="221">
        <f t="shared" ref="T52:CE52" si="4">COUNTIF(T$4:T$37,$B$52)</f>
        <v>0</v>
      </c>
      <c r="U52" s="221">
        <f t="shared" si="4"/>
        <v>0</v>
      </c>
      <c r="V52" s="221">
        <f t="shared" si="4"/>
        <v>0</v>
      </c>
      <c r="W52" s="221">
        <f t="shared" si="4"/>
        <v>0</v>
      </c>
      <c r="X52" s="221">
        <f t="shared" si="4"/>
        <v>0</v>
      </c>
      <c r="Y52" s="221">
        <f t="shared" si="4"/>
        <v>0</v>
      </c>
      <c r="Z52" s="221">
        <f t="shared" si="4"/>
        <v>0</v>
      </c>
      <c r="AA52" s="221">
        <f t="shared" si="4"/>
        <v>0</v>
      </c>
      <c r="AB52" s="221">
        <f t="shared" si="4"/>
        <v>0</v>
      </c>
      <c r="AC52" s="221">
        <f t="shared" si="4"/>
        <v>0</v>
      </c>
      <c r="AD52" s="221">
        <f t="shared" si="4"/>
        <v>0</v>
      </c>
      <c r="AE52" s="221">
        <f t="shared" si="4"/>
        <v>0</v>
      </c>
      <c r="AF52" s="221">
        <f t="shared" si="4"/>
        <v>0</v>
      </c>
      <c r="AG52" s="221">
        <f t="shared" si="4"/>
        <v>0</v>
      </c>
      <c r="AH52" s="221">
        <f t="shared" si="4"/>
        <v>0</v>
      </c>
      <c r="AI52" s="221">
        <f t="shared" si="4"/>
        <v>0</v>
      </c>
      <c r="AJ52" s="221">
        <f t="shared" si="4"/>
        <v>0</v>
      </c>
      <c r="AK52" s="221">
        <f t="shared" si="4"/>
        <v>0</v>
      </c>
      <c r="AL52" s="221">
        <f t="shared" si="4"/>
        <v>0</v>
      </c>
      <c r="AM52" s="221">
        <f t="shared" si="4"/>
        <v>0</v>
      </c>
      <c r="AN52" s="221">
        <f t="shared" si="4"/>
        <v>0</v>
      </c>
      <c r="AO52" s="221">
        <f t="shared" si="4"/>
        <v>0</v>
      </c>
      <c r="AP52" s="221">
        <f t="shared" si="4"/>
        <v>0</v>
      </c>
      <c r="AQ52" s="221">
        <f t="shared" si="4"/>
        <v>0</v>
      </c>
      <c r="AR52" s="221">
        <f t="shared" si="4"/>
        <v>0</v>
      </c>
      <c r="AS52" s="221">
        <f t="shared" si="4"/>
        <v>0</v>
      </c>
      <c r="AT52" s="221">
        <f t="shared" si="4"/>
        <v>0</v>
      </c>
      <c r="AU52" s="221">
        <f t="shared" si="4"/>
        <v>0</v>
      </c>
      <c r="AV52" s="221">
        <f t="shared" si="4"/>
        <v>0</v>
      </c>
      <c r="AW52" s="221">
        <f t="shared" si="4"/>
        <v>0</v>
      </c>
      <c r="AX52" s="221">
        <f t="shared" si="4"/>
        <v>0</v>
      </c>
      <c r="AY52" s="221">
        <f t="shared" si="4"/>
        <v>0</v>
      </c>
      <c r="AZ52" s="221">
        <f t="shared" si="4"/>
        <v>0</v>
      </c>
      <c r="BA52" s="221">
        <f t="shared" si="4"/>
        <v>0</v>
      </c>
      <c r="BB52" s="221">
        <f t="shared" si="4"/>
        <v>0</v>
      </c>
      <c r="BC52" s="221">
        <f t="shared" si="4"/>
        <v>0</v>
      </c>
      <c r="BD52" s="221">
        <f t="shared" si="4"/>
        <v>0</v>
      </c>
      <c r="BE52" s="221">
        <f t="shared" si="4"/>
        <v>0</v>
      </c>
      <c r="BF52" s="221">
        <f t="shared" si="4"/>
        <v>0</v>
      </c>
      <c r="BG52" s="221">
        <f t="shared" si="4"/>
        <v>0</v>
      </c>
      <c r="BH52" s="221">
        <f t="shared" si="4"/>
        <v>0</v>
      </c>
      <c r="BI52" s="221">
        <f t="shared" si="4"/>
        <v>0</v>
      </c>
      <c r="BJ52" s="221">
        <f t="shared" si="4"/>
        <v>0</v>
      </c>
      <c r="BK52" s="221">
        <f t="shared" si="4"/>
        <v>0</v>
      </c>
      <c r="BL52" s="221">
        <f t="shared" si="4"/>
        <v>0</v>
      </c>
      <c r="BM52" s="221">
        <f t="shared" si="4"/>
        <v>0</v>
      </c>
      <c r="BN52" s="221">
        <f t="shared" si="4"/>
        <v>0</v>
      </c>
      <c r="BO52" s="221">
        <f t="shared" si="4"/>
        <v>0</v>
      </c>
      <c r="BP52" s="221">
        <f t="shared" si="4"/>
        <v>0</v>
      </c>
      <c r="BQ52" s="221">
        <f t="shared" si="4"/>
        <v>0</v>
      </c>
      <c r="BR52" s="221">
        <f t="shared" si="4"/>
        <v>0</v>
      </c>
      <c r="BS52" s="221">
        <f t="shared" si="4"/>
        <v>0</v>
      </c>
      <c r="BT52" s="221">
        <f t="shared" si="4"/>
        <v>0</v>
      </c>
      <c r="BU52" s="221">
        <f t="shared" si="4"/>
        <v>0</v>
      </c>
      <c r="BV52" s="221">
        <f t="shared" si="4"/>
        <v>0</v>
      </c>
      <c r="BW52" s="221">
        <f t="shared" si="4"/>
        <v>0</v>
      </c>
      <c r="BX52" s="221">
        <f t="shared" si="4"/>
        <v>0</v>
      </c>
      <c r="BY52" s="221">
        <f t="shared" si="4"/>
        <v>0</v>
      </c>
      <c r="BZ52" s="221">
        <f t="shared" si="4"/>
        <v>0</v>
      </c>
      <c r="CA52" s="221">
        <f t="shared" si="4"/>
        <v>0</v>
      </c>
      <c r="CB52" s="221">
        <f t="shared" si="4"/>
        <v>0</v>
      </c>
      <c r="CC52" s="221">
        <f t="shared" si="4"/>
        <v>0</v>
      </c>
      <c r="CD52" s="221">
        <f t="shared" si="4"/>
        <v>0</v>
      </c>
      <c r="CE52" s="221">
        <f t="shared" si="4"/>
        <v>0</v>
      </c>
      <c r="CF52" s="221">
        <f t="shared" ref="CF52:DI52" si="5">COUNTIF(CF$4:CF$37,$B$52)</f>
        <v>0</v>
      </c>
      <c r="CG52" s="221">
        <f t="shared" si="5"/>
        <v>0</v>
      </c>
      <c r="CH52" s="221">
        <f t="shared" si="5"/>
        <v>0</v>
      </c>
      <c r="CI52" s="221">
        <f t="shared" si="5"/>
        <v>0</v>
      </c>
      <c r="CJ52" s="221">
        <f t="shared" si="5"/>
        <v>0</v>
      </c>
      <c r="CK52" s="221">
        <f t="shared" si="5"/>
        <v>0</v>
      </c>
      <c r="CL52" s="221">
        <f t="shared" si="5"/>
        <v>0</v>
      </c>
      <c r="CM52" s="221">
        <f t="shared" si="5"/>
        <v>0</v>
      </c>
      <c r="CN52" s="221">
        <f t="shared" si="5"/>
        <v>0</v>
      </c>
      <c r="CO52" s="221">
        <f t="shared" si="5"/>
        <v>0</v>
      </c>
      <c r="CP52" s="221">
        <f t="shared" si="5"/>
        <v>0</v>
      </c>
      <c r="CQ52" s="221">
        <f t="shared" si="5"/>
        <v>0</v>
      </c>
      <c r="CR52" s="221">
        <f t="shared" si="5"/>
        <v>0</v>
      </c>
      <c r="CS52" s="221">
        <f t="shared" si="5"/>
        <v>0</v>
      </c>
      <c r="CT52" s="221">
        <f t="shared" si="5"/>
        <v>0</v>
      </c>
      <c r="CU52" s="221">
        <f t="shared" si="5"/>
        <v>0</v>
      </c>
      <c r="CV52" s="221">
        <f t="shared" si="5"/>
        <v>0</v>
      </c>
      <c r="CW52" s="221">
        <f t="shared" si="5"/>
        <v>0</v>
      </c>
      <c r="CX52" s="221">
        <f t="shared" si="5"/>
        <v>0</v>
      </c>
      <c r="CY52" s="221">
        <f t="shared" si="5"/>
        <v>0</v>
      </c>
      <c r="CZ52" s="221">
        <f t="shared" si="5"/>
        <v>0</v>
      </c>
      <c r="DA52" s="221">
        <f t="shared" si="5"/>
        <v>0</v>
      </c>
      <c r="DB52" s="221">
        <f t="shared" si="5"/>
        <v>0</v>
      </c>
      <c r="DC52" s="221">
        <f t="shared" si="5"/>
        <v>0</v>
      </c>
      <c r="DD52" s="221">
        <f t="shared" si="5"/>
        <v>0</v>
      </c>
      <c r="DE52" s="221">
        <f t="shared" si="5"/>
        <v>0</v>
      </c>
      <c r="DF52" s="221">
        <f t="shared" si="5"/>
        <v>0</v>
      </c>
      <c r="DG52" s="221">
        <f t="shared" si="5"/>
        <v>0</v>
      </c>
      <c r="DH52" s="221">
        <f t="shared" si="5"/>
        <v>0</v>
      </c>
      <c r="DI52" s="221">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19" customFormat="1" hidden="1">
      <c r="A53" s="81"/>
      <c r="B53" s="81"/>
      <c r="C53" s="97"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6">
        <f>AVERAGE(D53:F53)</f>
        <v>0</v>
      </c>
      <c r="S53" s="136"/>
      <c r="T53" s="81">
        <f>COUNTIF(T$3:T$52,$C$53)</f>
        <v>0</v>
      </c>
      <c r="U53" s="81"/>
      <c r="V53" s="81"/>
      <c r="W53" s="81"/>
      <c r="X53" s="81"/>
      <c r="Y53" s="81">
        <f>COUNTIF(Y$3:Y$52,$C$53)</f>
        <v>0</v>
      </c>
      <c r="Z53" s="81">
        <f>COUNTIF(Z$3:Z$52,$C$53)</f>
        <v>0</v>
      </c>
      <c r="AA53" s="81">
        <f>COUNTIF(AA$3:AA$52,$C$53)</f>
        <v>0</v>
      </c>
      <c r="AB53" s="81"/>
      <c r="AC53" s="81"/>
      <c r="AD53" s="81"/>
      <c r="AE53" s="135">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6">
        <f>AVERAGE(AF53:AH53)</f>
        <v>0</v>
      </c>
      <c r="AR53" s="81">
        <f>COUNTIF(AR$3:AR$52,$C$53)</f>
        <v>0</v>
      </c>
      <c r="AS53" s="81">
        <f>COUNTIF(AS$3:AS$52,$C$53)</f>
        <v>0</v>
      </c>
      <c r="AT53" s="81">
        <f>COUNTIF(AT$3:AT$52,$C$53)</f>
        <v>0</v>
      </c>
      <c r="AU53" s="81">
        <f>COUNTIF(AU$3:AU$52,$C$53)</f>
        <v>0</v>
      </c>
      <c r="AV53" s="81">
        <f>AVERAGE(AT53:AU53)</f>
        <v>0</v>
      </c>
      <c r="AW53" s="81"/>
      <c r="AX53" s="81"/>
      <c r="AY53" s="136">
        <f>AVERAGE(AU53:AV53)</f>
        <v>0</v>
      </c>
      <c r="AZ53" s="136"/>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3"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19" customFormat="1" hidden="1">
      <c r="A54" s="81"/>
      <c r="B54" s="81"/>
      <c r="C54" s="97"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6">
        <f>AVERAGE(D54:F54)</f>
        <v>0</v>
      </c>
      <c r="S54" s="136"/>
      <c r="T54" s="81">
        <f>COUNTIF(T$3:T$52,$C$54)</f>
        <v>0</v>
      </c>
      <c r="U54" s="81"/>
      <c r="V54" s="81"/>
      <c r="W54" s="81"/>
      <c r="X54" s="81"/>
      <c r="Y54" s="81">
        <f>COUNTIF(Y$3:Y$52,$C$54)</f>
        <v>0</v>
      </c>
      <c r="Z54" s="81">
        <f>COUNTIF(Z$3:Z$52,$C$54)</f>
        <v>0</v>
      </c>
      <c r="AA54" s="81">
        <f>COUNTIF(AA$3:AA$52,$C$54)</f>
        <v>0</v>
      </c>
      <c r="AB54" s="81"/>
      <c r="AC54" s="81"/>
      <c r="AD54" s="81"/>
      <c r="AE54" s="135">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6">
        <f>AVERAGE(AF54:AH54)</f>
        <v>0</v>
      </c>
      <c r="AR54" s="81">
        <f>COUNTIF(AR$3:AR$52,$C$54)</f>
        <v>0</v>
      </c>
      <c r="AS54" s="81">
        <f>COUNTIF(AS$3:AS$52,$C$54)</f>
        <v>0</v>
      </c>
      <c r="AT54" s="136">
        <f t="shared" ref="AT54:AT55" si="6">AVERAGE(AR54:AS54)</f>
        <v>0</v>
      </c>
      <c r="AU54" s="81">
        <f>COUNTIF(AU$3:AU$52,$C$54)</f>
        <v>0</v>
      </c>
      <c r="AV54" s="81">
        <f t="shared" ref="AV54:AV55" si="7">AVERAGE(AT54:AU54)</f>
        <v>0</v>
      </c>
      <c r="AW54" s="81"/>
      <c r="AX54" s="81"/>
      <c r="AY54" s="136">
        <f>AVERAGE(AU54:AV54)</f>
        <v>0</v>
      </c>
      <c r="AZ54" s="136"/>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3"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19" customFormat="1" hidden="1">
      <c r="A55" s="81"/>
      <c r="B55" s="81"/>
      <c r="C55" s="97"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4">
        <f>AVERAGE(D55:F55)</f>
        <v>0</v>
      </c>
      <c r="S55" s="134"/>
      <c r="T55" s="81">
        <f>COUNTIF(T$3:T$52,$C$55)</f>
        <v>0</v>
      </c>
      <c r="U55" s="81"/>
      <c r="V55" s="81"/>
      <c r="W55" s="81"/>
      <c r="X55" s="81"/>
      <c r="Y55" s="81">
        <f>COUNTIF(Y$3:Y$52,$C$55)</f>
        <v>0</v>
      </c>
      <c r="Z55" s="81">
        <f>COUNTIF(Z$3:Z$52,$C$55)</f>
        <v>0</v>
      </c>
      <c r="AA55" s="81">
        <f>COUNTIF(AA$3:AA$52,$C$55)</f>
        <v>0</v>
      </c>
      <c r="AB55" s="81"/>
      <c r="AC55" s="81"/>
      <c r="AD55" s="81"/>
      <c r="AE55" s="135">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6">
        <f>AVERAGE(AF55:AH55)</f>
        <v>0</v>
      </c>
      <c r="AR55" s="81">
        <f>COUNTIF(AR$3:AR$52,$C$55)</f>
        <v>0</v>
      </c>
      <c r="AS55" s="81">
        <f>COUNTIF(AS$3:AS$52,$C$55)</f>
        <v>0</v>
      </c>
      <c r="AT55" s="136">
        <f t="shared" si="6"/>
        <v>0</v>
      </c>
      <c r="AU55" s="81">
        <f>COUNTIF(AU$3:AU$52,$C$55)</f>
        <v>0</v>
      </c>
      <c r="AV55" s="81">
        <f t="shared" si="7"/>
        <v>0</v>
      </c>
      <c r="AW55" s="81"/>
      <c r="AX55" s="81"/>
      <c r="AY55" s="136">
        <f>AVERAGE(AU55:AV55)</f>
        <v>0</v>
      </c>
      <c r="AZ55" s="136"/>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3"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19" customFormat="1">
      <c r="A56" s="81"/>
      <c r="B56" s="86"/>
      <c r="C56" s="97"/>
      <c r="D56" s="81"/>
      <c r="E56" s="81"/>
      <c r="F56" s="81"/>
      <c r="G56" s="81"/>
      <c r="H56" s="81"/>
      <c r="I56" s="81"/>
      <c r="J56" s="81"/>
      <c r="K56" s="81"/>
      <c r="L56" s="81"/>
      <c r="M56" s="81"/>
      <c r="N56" s="81"/>
      <c r="O56" s="81"/>
      <c r="P56" s="81"/>
      <c r="Q56" s="81"/>
      <c r="R56" s="134"/>
      <c r="S56" s="134"/>
      <c r="T56" s="81"/>
      <c r="U56" s="81"/>
      <c r="V56" s="81"/>
      <c r="W56" s="81"/>
      <c r="X56" s="81"/>
      <c r="Y56" s="81"/>
      <c r="Z56" s="81"/>
      <c r="AA56" s="81"/>
      <c r="AB56" s="81"/>
      <c r="AC56" s="81"/>
      <c r="AD56" s="81"/>
      <c r="AE56" s="135"/>
      <c r="AF56" s="81"/>
      <c r="AG56" s="81"/>
      <c r="AH56" s="81"/>
      <c r="AI56" s="81"/>
      <c r="AJ56" s="81"/>
      <c r="AK56" s="81"/>
      <c r="AL56" s="81"/>
      <c r="AM56" s="81"/>
      <c r="AN56" s="81"/>
      <c r="AO56" s="81"/>
      <c r="AP56" s="81"/>
      <c r="AQ56" s="136"/>
      <c r="AR56" s="81"/>
      <c r="AS56" s="81"/>
      <c r="AT56" s="136"/>
      <c r="AU56" s="81"/>
      <c r="AV56" s="81"/>
      <c r="AW56" s="81"/>
      <c r="AX56" s="81"/>
      <c r="AY56" s="136"/>
      <c r="AZ56" s="136"/>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3"/>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19" customFormat="1">
      <c r="A57" s="81"/>
      <c r="B57" s="219" t="s">
        <v>228</v>
      </c>
      <c r="C57" s="97"/>
      <c r="D57" s="81"/>
      <c r="E57" s="81"/>
      <c r="F57" s="81"/>
      <c r="G57" s="81"/>
      <c r="H57" s="81"/>
      <c r="I57" s="81"/>
      <c r="J57" s="81"/>
      <c r="K57" s="81"/>
      <c r="L57" s="81"/>
      <c r="M57" s="81"/>
      <c r="N57" s="81"/>
      <c r="O57" s="81"/>
      <c r="P57" s="81"/>
      <c r="Q57" s="81"/>
      <c r="R57" s="134"/>
      <c r="S57" s="234">
        <f>S50/$C$49</f>
        <v>0</v>
      </c>
      <c r="T57" s="234">
        <f t="shared" ref="T57:CE59" si="8">T50/$C$49</f>
        <v>0</v>
      </c>
      <c r="U57" s="234">
        <f t="shared" si="8"/>
        <v>0</v>
      </c>
      <c r="V57" s="234">
        <f t="shared" si="8"/>
        <v>0</v>
      </c>
      <c r="W57" s="234">
        <f t="shared" si="8"/>
        <v>0</v>
      </c>
      <c r="X57" s="234">
        <f t="shared" si="8"/>
        <v>0</v>
      </c>
      <c r="Y57" s="234">
        <f t="shared" si="8"/>
        <v>0</v>
      </c>
      <c r="Z57" s="234">
        <f t="shared" si="8"/>
        <v>0</v>
      </c>
      <c r="AA57" s="234">
        <f t="shared" si="8"/>
        <v>0</v>
      </c>
      <c r="AB57" s="234">
        <f t="shared" si="8"/>
        <v>0</v>
      </c>
      <c r="AC57" s="234">
        <f t="shared" si="8"/>
        <v>0</v>
      </c>
      <c r="AD57" s="234">
        <f t="shared" si="8"/>
        <v>0</v>
      </c>
      <c r="AE57" s="234">
        <f t="shared" si="8"/>
        <v>0</v>
      </c>
      <c r="AF57" s="234">
        <f t="shared" si="8"/>
        <v>0</v>
      </c>
      <c r="AG57" s="234">
        <f t="shared" si="8"/>
        <v>0</v>
      </c>
      <c r="AH57" s="234">
        <f t="shared" si="8"/>
        <v>0</v>
      </c>
      <c r="AI57" s="234">
        <f t="shared" si="8"/>
        <v>0</v>
      </c>
      <c r="AJ57" s="234">
        <f t="shared" si="8"/>
        <v>0</v>
      </c>
      <c r="AK57" s="234">
        <f t="shared" si="8"/>
        <v>0</v>
      </c>
      <c r="AL57" s="234">
        <f t="shared" si="8"/>
        <v>0</v>
      </c>
      <c r="AM57" s="234">
        <f t="shared" si="8"/>
        <v>0</v>
      </c>
      <c r="AN57" s="234">
        <f t="shared" si="8"/>
        <v>0</v>
      </c>
      <c r="AO57" s="234">
        <f t="shared" si="8"/>
        <v>0</v>
      </c>
      <c r="AP57" s="234">
        <f t="shared" si="8"/>
        <v>0</v>
      </c>
      <c r="AQ57" s="234">
        <f t="shared" si="8"/>
        <v>0</v>
      </c>
      <c r="AR57" s="234">
        <f t="shared" si="8"/>
        <v>0</v>
      </c>
      <c r="AS57" s="234">
        <f t="shared" si="8"/>
        <v>0</v>
      </c>
      <c r="AT57" s="234">
        <f t="shared" si="8"/>
        <v>0</v>
      </c>
      <c r="AU57" s="234">
        <f t="shared" si="8"/>
        <v>0</v>
      </c>
      <c r="AV57" s="234">
        <f t="shared" si="8"/>
        <v>0</v>
      </c>
      <c r="AW57" s="234">
        <f t="shared" si="8"/>
        <v>0</v>
      </c>
      <c r="AX57" s="234">
        <f t="shared" si="8"/>
        <v>0</v>
      </c>
      <c r="AY57" s="234">
        <f t="shared" si="8"/>
        <v>0</v>
      </c>
      <c r="AZ57" s="234">
        <f t="shared" si="8"/>
        <v>0</v>
      </c>
      <c r="BA57" s="234">
        <f t="shared" si="8"/>
        <v>0</v>
      </c>
      <c r="BB57" s="234">
        <f t="shared" si="8"/>
        <v>0</v>
      </c>
      <c r="BC57" s="234">
        <f t="shared" si="8"/>
        <v>0</v>
      </c>
      <c r="BD57" s="234">
        <f t="shared" si="8"/>
        <v>0</v>
      </c>
      <c r="BE57" s="234">
        <f t="shared" si="8"/>
        <v>0</v>
      </c>
      <c r="BF57" s="234">
        <f t="shared" si="8"/>
        <v>0</v>
      </c>
      <c r="BG57" s="234">
        <f t="shared" si="8"/>
        <v>0</v>
      </c>
      <c r="BH57" s="234">
        <f t="shared" si="8"/>
        <v>0</v>
      </c>
      <c r="BI57" s="234">
        <f t="shared" si="8"/>
        <v>0</v>
      </c>
      <c r="BJ57" s="234">
        <f t="shared" si="8"/>
        <v>0</v>
      </c>
      <c r="BK57" s="234">
        <f t="shared" si="8"/>
        <v>0</v>
      </c>
      <c r="BL57" s="234">
        <f t="shared" si="8"/>
        <v>0</v>
      </c>
      <c r="BM57" s="234">
        <f t="shared" si="8"/>
        <v>0</v>
      </c>
      <c r="BN57" s="234">
        <f t="shared" si="8"/>
        <v>0</v>
      </c>
      <c r="BO57" s="234">
        <f t="shared" si="8"/>
        <v>0</v>
      </c>
      <c r="BP57" s="234">
        <f t="shared" si="8"/>
        <v>0</v>
      </c>
      <c r="BQ57" s="234">
        <f t="shared" si="8"/>
        <v>0</v>
      </c>
      <c r="BR57" s="234">
        <f t="shared" si="8"/>
        <v>0</v>
      </c>
      <c r="BS57" s="234">
        <f t="shared" si="8"/>
        <v>0</v>
      </c>
      <c r="BT57" s="234">
        <f t="shared" si="8"/>
        <v>0</v>
      </c>
      <c r="BU57" s="234">
        <f t="shared" si="8"/>
        <v>0</v>
      </c>
      <c r="BV57" s="234">
        <f t="shared" si="8"/>
        <v>0</v>
      </c>
      <c r="BW57" s="234">
        <f t="shared" si="8"/>
        <v>0</v>
      </c>
      <c r="BX57" s="234">
        <f t="shared" si="8"/>
        <v>0</v>
      </c>
      <c r="BY57" s="234">
        <f t="shared" si="8"/>
        <v>0</v>
      </c>
      <c r="BZ57" s="234">
        <f t="shared" si="8"/>
        <v>0</v>
      </c>
      <c r="CA57" s="234">
        <f t="shared" si="8"/>
        <v>0</v>
      </c>
      <c r="CB57" s="234">
        <f t="shared" si="8"/>
        <v>0</v>
      </c>
      <c r="CC57" s="234">
        <f t="shared" si="8"/>
        <v>0</v>
      </c>
      <c r="CD57" s="234">
        <f t="shared" si="8"/>
        <v>0</v>
      </c>
      <c r="CE57" s="234">
        <f t="shared" si="8"/>
        <v>0</v>
      </c>
      <c r="CF57" s="234">
        <f t="shared" ref="CF57:DI59" si="9">CF50/$C$49</f>
        <v>0</v>
      </c>
      <c r="CG57" s="234">
        <f t="shared" si="9"/>
        <v>0</v>
      </c>
      <c r="CH57" s="234">
        <f t="shared" si="9"/>
        <v>0</v>
      </c>
      <c r="CI57" s="234">
        <f t="shared" si="9"/>
        <v>0</v>
      </c>
      <c r="CJ57" s="234">
        <f t="shared" si="9"/>
        <v>0</v>
      </c>
      <c r="CK57" s="234">
        <f t="shared" si="9"/>
        <v>0</v>
      </c>
      <c r="CL57" s="234">
        <f t="shared" si="9"/>
        <v>0</v>
      </c>
      <c r="CM57" s="234">
        <f t="shared" si="9"/>
        <v>0</v>
      </c>
      <c r="CN57" s="234">
        <f t="shared" si="9"/>
        <v>0</v>
      </c>
      <c r="CO57" s="234">
        <f t="shared" si="9"/>
        <v>0</v>
      </c>
      <c r="CP57" s="234">
        <f t="shared" si="9"/>
        <v>0</v>
      </c>
      <c r="CQ57" s="234">
        <f t="shared" si="9"/>
        <v>0</v>
      </c>
      <c r="CR57" s="234">
        <f t="shared" si="9"/>
        <v>0</v>
      </c>
      <c r="CS57" s="234">
        <f t="shared" si="9"/>
        <v>0</v>
      </c>
      <c r="CT57" s="234">
        <f t="shared" si="9"/>
        <v>0</v>
      </c>
      <c r="CU57" s="234">
        <f t="shared" si="9"/>
        <v>0</v>
      </c>
      <c r="CV57" s="234">
        <f t="shared" si="9"/>
        <v>0</v>
      </c>
      <c r="CW57" s="234">
        <f t="shared" si="9"/>
        <v>0</v>
      </c>
      <c r="CX57" s="234">
        <f t="shared" si="9"/>
        <v>0</v>
      </c>
      <c r="CY57" s="234">
        <f t="shared" si="9"/>
        <v>0</v>
      </c>
      <c r="CZ57" s="234">
        <f t="shared" si="9"/>
        <v>0</v>
      </c>
      <c r="DA57" s="234">
        <f t="shared" si="9"/>
        <v>0</v>
      </c>
      <c r="DB57" s="234">
        <f t="shared" si="9"/>
        <v>0</v>
      </c>
      <c r="DC57" s="234">
        <f t="shared" si="9"/>
        <v>0</v>
      </c>
      <c r="DD57" s="234">
        <f t="shared" si="9"/>
        <v>0</v>
      </c>
      <c r="DE57" s="234">
        <f t="shared" si="9"/>
        <v>0</v>
      </c>
      <c r="DF57" s="234">
        <f t="shared" si="9"/>
        <v>0</v>
      </c>
      <c r="DG57" s="234">
        <f t="shared" si="9"/>
        <v>0</v>
      </c>
      <c r="DH57" s="234">
        <f t="shared" si="9"/>
        <v>0</v>
      </c>
      <c r="DI57" s="234">
        <f t="shared" si="9"/>
        <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19" customFormat="1">
      <c r="A58" s="81"/>
      <c r="B58" s="220" t="s">
        <v>229</v>
      </c>
      <c r="C58" s="97"/>
      <c r="D58" s="81"/>
      <c r="E58" s="81"/>
      <c r="F58" s="81"/>
      <c r="G58" s="81"/>
      <c r="H58" s="81"/>
      <c r="I58" s="81"/>
      <c r="J58" s="81"/>
      <c r="K58" s="81"/>
      <c r="L58" s="81"/>
      <c r="M58" s="81"/>
      <c r="N58" s="81"/>
      <c r="O58" s="81"/>
      <c r="P58" s="81"/>
      <c r="Q58" s="81"/>
      <c r="R58" s="134"/>
      <c r="S58" s="234">
        <f t="shared" ref="S58:AH59" si="10">S51/$C$49</f>
        <v>0</v>
      </c>
      <c r="T58" s="234">
        <f t="shared" si="10"/>
        <v>0</v>
      </c>
      <c r="U58" s="234">
        <f t="shared" si="10"/>
        <v>0</v>
      </c>
      <c r="V58" s="234">
        <f t="shared" si="10"/>
        <v>0</v>
      </c>
      <c r="W58" s="234">
        <f t="shared" si="10"/>
        <v>0</v>
      </c>
      <c r="X58" s="234">
        <f t="shared" si="10"/>
        <v>0</v>
      </c>
      <c r="Y58" s="234">
        <f t="shared" si="10"/>
        <v>0</v>
      </c>
      <c r="Z58" s="234">
        <f t="shared" si="10"/>
        <v>0</v>
      </c>
      <c r="AA58" s="234">
        <f t="shared" si="10"/>
        <v>0</v>
      </c>
      <c r="AB58" s="234">
        <f t="shared" si="10"/>
        <v>0</v>
      </c>
      <c r="AC58" s="234">
        <f t="shared" si="10"/>
        <v>0</v>
      </c>
      <c r="AD58" s="234">
        <f t="shared" si="10"/>
        <v>0</v>
      </c>
      <c r="AE58" s="234">
        <f t="shared" si="10"/>
        <v>0</v>
      </c>
      <c r="AF58" s="234">
        <f t="shared" si="10"/>
        <v>0</v>
      </c>
      <c r="AG58" s="234">
        <f t="shared" si="10"/>
        <v>0</v>
      </c>
      <c r="AH58" s="234">
        <f t="shared" si="10"/>
        <v>0</v>
      </c>
      <c r="AI58" s="234">
        <f t="shared" si="8"/>
        <v>0</v>
      </c>
      <c r="AJ58" s="234">
        <f t="shared" si="8"/>
        <v>0</v>
      </c>
      <c r="AK58" s="234">
        <f t="shared" si="8"/>
        <v>0</v>
      </c>
      <c r="AL58" s="234">
        <f t="shared" si="8"/>
        <v>0</v>
      </c>
      <c r="AM58" s="234">
        <f t="shared" si="8"/>
        <v>0</v>
      </c>
      <c r="AN58" s="234">
        <f t="shared" si="8"/>
        <v>0</v>
      </c>
      <c r="AO58" s="234">
        <f t="shared" si="8"/>
        <v>0</v>
      </c>
      <c r="AP58" s="234">
        <f t="shared" si="8"/>
        <v>0</v>
      </c>
      <c r="AQ58" s="234">
        <f t="shared" si="8"/>
        <v>0</v>
      </c>
      <c r="AR58" s="234">
        <f t="shared" si="8"/>
        <v>0</v>
      </c>
      <c r="AS58" s="234">
        <f t="shared" si="8"/>
        <v>0</v>
      </c>
      <c r="AT58" s="234">
        <f t="shared" si="8"/>
        <v>0</v>
      </c>
      <c r="AU58" s="234">
        <f t="shared" si="8"/>
        <v>0</v>
      </c>
      <c r="AV58" s="234">
        <f t="shared" si="8"/>
        <v>0</v>
      </c>
      <c r="AW58" s="234">
        <f t="shared" si="8"/>
        <v>0</v>
      </c>
      <c r="AX58" s="234">
        <f t="shared" si="8"/>
        <v>0</v>
      </c>
      <c r="AY58" s="234">
        <f t="shared" si="8"/>
        <v>0</v>
      </c>
      <c r="AZ58" s="234">
        <f t="shared" si="8"/>
        <v>0</v>
      </c>
      <c r="BA58" s="234">
        <f t="shared" si="8"/>
        <v>0</v>
      </c>
      <c r="BB58" s="234">
        <f t="shared" si="8"/>
        <v>0</v>
      </c>
      <c r="BC58" s="234">
        <f t="shared" si="8"/>
        <v>0</v>
      </c>
      <c r="BD58" s="234">
        <f t="shared" si="8"/>
        <v>0</v>
      </c>
      <c r="BE58" s="234">
        <f t="shared" si="8"/>
        <v>0</v>
      </c>
      <c r="BF58" s="234">
        <f t="shared" si="8"/>
        <v>0</v>
      </c>
      <c r="BG58" s="234">
        <f t="shared" si="8"/>
        <v>0</v>
      </c>
      <c r="BH58" s="234">
        <f t="shared" si="8"/>
        <v>0</v>
      </c>
      <c r="BI58" s="234">
        <f t="shared" si="8"/>
        <v>0</v>
      </c>
      <c r="BJ58" s="234">
        <f t="shared" si="8"/>
        <v>0</v>
      </c>
      <c r="BK58" s="234">
        <f t="shared" si="8"/>
        <v>0</v>
      </c>
      <c r="BL58" s="234">
        <f t="shared" si="8"/>
        <v>0</v>
      </c>
      <c r="BM58" s="234">
        <f t="shared" si="8"/>
        <v>0</v>
      </c>
      <c r="BN58" s="234">
        <f t="shared" si="8"/>
        <v>0</v>
      </c>
      <c r="BO58" s="234">
        <f t="shared" si="8"/>
        <v>0</v>
      </c>
      <c r="BP58" s="234">
        <f t="shared" si="8"/>
        <v>0</v>
      </c>
      <c r="BQ58" s="234">
        <f t="shared" si="8"/>
        <v>0</v>
      </c>
      <c r="BR58" s="234">
        <f t="shared" si="8"/>
        <v>0</v>
      </c>
      <c r="BS58" s="234">
        <f t="shared" si="8"/>
        <v>0</v>
      </c>
      <c r="BT58" s="234">
        <f t="shared" si="8"/>
        <v>0</v>
      </c>
      <c r="BU58" s="234">
        <f t="shared" si="8"/>
        <v>0</v>
      </c>
      <c r="BV58" s="234">
        <f t="shared" si="8"/>
        <v>0</v>
      </c>
      <c r="BW58" s="234">
        <f t="shared" si="8"/>
        <v>0</v>
      </c>
      <c r="BX58" s="234">
        <f t="shared" si="8"/>
        <v>0</v>
      </c>
      <c r="BY58" s="234">
        <f t="shared" si="8"/>
        <v>0</v>
      </c>
      <c r="BZ58" s="234">
        <f t="shared" si="8"/>
        <v>0</v>
      </c>
      <c r="CA58" s="234">
        <f t="shared" si="8"/>
        <v>0</v>
      </c>
      <c r="CB58" s="234">
        <f t="shared" si="8"/>
        <v>0</v>
      </c>
      <c r="CC58" s="234">
        <f t="shared" si="8"/>
        <v>0</v>
      </c>
      <c r="CD58" s="234">
        <f t="shared" si="8"/>
        <v>0</v>
      </c>
      <c r="CE58" s="234">
        <f t="shared" si="8"/>
        <v>0</v>
      </c>
      <c r="CF58" s="234">
        <f t="shared" si="9"/>
        <v>0</v>
      </c>
      <c r="CG58" s="234">
        <f t="shared" si="9"/>
        <v>0</v>
      </c>
      <c r="CH58" s="234">
        <f t="shared" si="9"/>
        <v>0</v>
      </c>
      <c r="CI58" s="234">
        <f t="shared" si="9"/>
        <v>0</v>
      </c>
      <c r="CJ58" s="234">
        <f t="shared" si="9"/>
        <v>0</v>
      </c>
      <c r="CK58" s="234">
        <f t="shared" si="9"/>
        <v>0</v>
      </c>
      <c r="CL58" s="234">
        <f t="shared" si="9"/>
        <v>0</v>
      </c>
      <c r="CM58" s="234">
        <f t="shared" si="9"/>
        <v>0</v>
      </c>
      <c r="CN58" s="234">
        <f t="shared" si="9"/>
        <v>0</v>
      </c>
      <c r="CO58" s="234">
        <f t="shared" si="9"/>
        <v>0</v>
      </c>
      <c r="CP58" s="234">
        <f t="shared" si="9"/>
        <v>0</v>
      </c>
      <c r="CQ58" s="234">
        <f t="shared" si="9"/>
        <v>0</v>
      </c>
      <c r="CR58" s="234">
        <f t="shared" si="9"/>
        <v>0</v>
      </c>
      <c r="CS58" s="234">
        <f t="shared" si="9"/>
        <v>0</v>
      </c>
      <c r="CT58" s="234">
        <f t="shared" si="9"/>
        <v>0</v>
      </c>
      <c r="CU58" s="234">
        <f t="shared" si="9"/>
        <v>0</v>
      </c>
      <c r="CV58" s="234">
        <f t="shared" si="9"/>
        <v>0</v>
      </c>
      <c r="CW58" s="234">
        <f t="shared" si="9"/>
        <v>0</v>
      </c>
      <c r="CX58" s="234">
        <f t="shared" si="9"/>
        <v>0</v>
      </c>
      <c r="CY58" s="234">
        <f t="shared" si="9"/>
        <v>0</v>
      </c>
      <c r="CZ58" s="234">
        <f t="shared" si="9"/>
        <v>0</v>
      </c>
      <c r="DA58" s="234">
        <f t="shared" si="9"/>
        <v>0</v>
      </c>
      <c r="DB58" s="234">
        <f t="shared" si="9"/>
        <v>0</v>
      </c>
      <c r="DC58" s="234">
        <f t="shared" si="9"/>
        <v>0</v>
      </c>
      <c r="DD58" s="234">
        <f t="shared" si="9"/>
        <v>0</v>
      </c>
      <c r="DE58" s="234">
        <f t="shared" si="9"/>
        <v>0</v>
      </c>
      <c r="DF58" s="234">
        <f t="shared" si="9"/>
        <v>0</v>
      </c>
      <c r="DG58" s="234">
        <f t="shared" si="9"/>
        <v>0</v>
      </c>
      <c r="DH58" s="234">
        <f t="shared" si="9"/>
        <v>0</v>
      </c>
      <c r="DI58" s="234">
        <f t="shared" si="9"/>
        <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19" customFormat="1">
      <c r="A59" s="81"/>
      <c r="B59" s="220" t="s">
        <v>230</v>
      </c>
      <c r="C59" s="97"/>
      <c r="D59" s="81"/>
      <c r="E59" s="81"/>
      <c r="F59" s="81"/>
      <c r="G59" s="81"/>
      <c r="H59" s="81"/>
      <c r="I59" s="81"/>
      <c r="J59" s="81"/>
      <c r="K59" s="81"/>
      <c r="L59" s="81"/>
      <c r="M59" s="81"/>
      <c r="N59" s="81"/>
      <c r="O59" s="81"/>
      <c r="P59" s="81"/>
      <c r="Q59" s="81"/>
      <c r="R59" s="134"/>
      <c r="S59" s="234">
        <f t="shared" si="10"/>
        <v>0</v>
      </c>
      <c r="T59" s="234">
        <f t="shared" si="10"/>
        <v>0</v>
      </c>
      <c r="U59" s="234">
        <f t="shared" si="10"/>
        <v>0</v>
      </c>
      <c r="V59" s="234">
        <f t="shared" si="10"/>
        <v>0</v>
      </c>
      <c r="W59" s="234">
        <f t="shared" si="10"/>
        <v>0</v>
      </c>
      <c r="X59" s="234">
        <f t="shared" si="10"/>
        <v>0</v>
      </c>
      <c r="Y59" s="234">
        <f t="shared" si="10"/>
        <v>0</v>
      </c>
      <c r="Z59" s="234">
        <f t="shared" si="10"/>
        <v>0</v>
      </c>
      <c r="AA59" s="234">
        <f t="shared" si="10"/>
        <v>0</v>
      </c>
      <c r="AB59" s="234">
        <f t="shared" si="10"/>
        <v>0</v>
      </c>
      <c r="AC59" s="234">
        <f t="shared" si="10"/>
        <v>0</v>
      </c>
      <c r="AD59" s="234">
        <f t="shared" si="10"/>
        <v>0</v>
      </c>
      <c r="AE59" s="234">
        <f t="shared" si="10"/>
        <v>0</v>
      </c>
      <c r="AF59" s="234">
        <f t="shared" si="10"/>
        <v>0</v>
      </c>
      <c r="AG59" s="234">
        <f t="shared" si="10"/>
        <v>0</v>
      </c>
      <c r="AH59" s="234">
        <f t="shared" si="10"/>
        <v>0</v>
      </c>
      <c r="AI59" s="234">
        <f t="shared" si="8"/>
        <v>0</v>
      </c>
      <c r="AJ59" s="234">
        <f t="shared" si="8"/>
        <v>0</v>
      </c>
      <c r="AK59" s="234">
        <f t="shared" si="8"/>
        <v>0</v>
      </c>
      <c r="AL59" s="234">
        <f t="shared" si="8"/>
        <v>0</v>
      </c>
      <c r="AM59" s="234">
        <f t="shared" si="8"/>
        <v>0</v>
      </c>
      <c r="AN59" s="234">
        <f t="shared" si="8"/>
        <v>0</v>
      </c>
      <c r="AO59" s="234">
        <f t="shared" si="8"/>
        <v>0</v>
      </c>
      <c r="AP59" s="234">
        <f t="shared" si="8"/>
        <v>0</v>
      </c>
      <c r="AQ59" s="234">
        <f t="shared" si="8"/>
        <v>0</v>
      </c>
      <c r="AR59" s="234">
        <f t="shared" si="8"/>
        <v>0</v>
      </c>
      <c r="AS59" s="234">
        <f t="shared" si="8"/>
        <v>0</v>
      </c>
      <c r="AT59" s="234">
        <f t="shared" si="8"/>
        <v>0</v>
      </c>
      <c r="AU59" s="234">
        <f t="shared" si="8"/>
        <v>0</v>
      </c>
      <c r="AV59" s="234">
        <f t="shared" si="8"/>
        <v>0</v>
      </c>
      <c r="AW59" s="234">
        <f t="shared" si="8"/>
        <v>0</v>
      </c>
      <c r="AX59" s="234">
        <f t="shared" si="8"/>
        <v>0</v>
      </c>
      <c r="AY59" s="234">
        <f t="shared" si="8"/>
        <v>0</v>
      </c>
      <c r="AZ59" s="234">
        <f t="shared" si="8"/>
        <v>0</v>
      </c>
      <c r="BA59" s="234">
        <f t="shared" si="8"/>
        <v>0</v>
      </c>
      <c r="BB59" s="234">
        <f t="shared" si="8"/>
        <v>0</v>
      </c>
      <c r="BC59" s="234">
        <f t="shared" si="8"/>
        <v>0</v>
      </c>
      <c r="BD59" s="234">
        <f t="shared" si="8"/>
        <v>0</v>
      </c>
      <c r="BE59" s="234">
        <f t="shared" si="8"/>
        <v>0</v>
      </c>
      <c r="BF59" s="234">
        <f t="shared" si="8"/>
        <v>0</v>
      </c>
      <c r="BG59" s="234">
        <f t="shared" si="8"/>
        <v>0</v>
      </c>
      <c r="BH59" s="234">
        <f t="shared" si="8"/>
        <v>0</v>
      </c>
      <c r="BI59" s="234">
        <f t="shared" si="8"/>
        <v>0</v>
      </c>
      <c r="BJ59" s="234">
        <f t="shared" si="8"/>
        <v>0</v>
      </c>
      <c r="BK59" s="234">
        <f t="shared" si="8"/>
        <v>0</v>
      </c>
      <c r="BL59" s="234">
        <f t="shared" si="8"/>
        <v>0</v>
      </c>
      <c r="BM59" s="234">
        <f t="shared" si="8"/>
        <v>0</v>
      </c>
      <c r="BN59" s="234">
        <f t="shared" si="8"/>
        <v>0</v>
      </c>
      <c r="BO59" s="234">
        <f t="shared" si="8"/>
        <v>0</v>
      </c>
      <c r="BP59" s="234">
        <f t="shared" si="8"/>
        <v>0</v>
      </c>
      <c r="BQ59" s="234">
        <f t="shared" si="8"/>
        <v>0</v>
      </c>
      <c r="BR59" s="234">
        <f t="shared" si="8"/>
        <v>0</v>
      </c>
      <c r="BS59" s="234">
        <f t="shared" si="8"/>
        <v>0</v>
      </c>
      <c r="BT59" s="234">
        <f t="shared" si="8"/>
        <v>0</v>
      </c>
      <c r="BU59" s="234">
        <f t="shared" si="8"/>
        <v>0</v>
      </c>
      <c r="BV59" s="234">
        <f t="shared" si="8"/>
        <v>0</v>
      </c>
      <c r="BW59" s="234">
        <f t="shared" si="8"/>
        <v>0</v>
      </c>
      <c r="BX59" s="234">
        <f t="shared" si="8"/>
        <v>0</v>
      </c>
      <c r="BY59" s="234">
        <f t="shared" si="8"/>
        <v>0</v>
      </c>
      <c r="BZ59" s="234">
        <f t="shared" si="8"/>
        <v>0</v>
      </c>
      <c r="CA59" s="234">
        <f t="shared" si="8"/>
        <v>0</v>
      </c>
      <c r="CB59" s="234">
        <f t="shared" si="8"/>
        <v>0</v>
      </c>
      <c r="CC59" s="234">
        <f t="shared" si="8"/>
        <v>0</v>
      </c>
      <c r="CD59" s="234">
        <f t="shared" si="8"/>
        <v>0</v>
      </c>
      <c r="CE59" s="234">
        <f t="shared" si="8"/>
        <v>0</v>
      </c>
      <c r="CF59" s="234">
        <f t="shared" si="9"/>
        <v>0</v>
      </c>
      <c r="CG59" s="234">
        <f t="shared" si="9"/>
        <v>0</v>
      </c>
      <c r="CH59" s="234">
        <f t="shared" si="9"/>
        <v>0</v>
      </c>
      <c r="CI59" s="234">
        <f t="shared" si="9"/>
        <v>0</v>
      </c>
      <c r="CJ59" s="234">
        <f t="shared" si="9"/>
        <v>0</v>
      </c>
      <c r="CK59" s="234">
        <f t="shared" si="9"/>
        <v>0</v>
      </c>
      <c r="CL59" s="234">
        <f t="shared" si="9"/>
        <v>0</v>
      </c>
      <c r="CM59" s="234">
        <f t="shared" si="9"/>
        <v>0</v>
      </c>
      <c r="CN59" s="234">
        <f t="shared" si="9"/>
        <v>0</v>
      </c>
      <c r="CO59" s="234">
        <f t="shared" si="9"/>
        <v>0</v>
      </c>
      <c r="CP59" s="234">
        <f t="shared" si="9"/>
        <v>0</v>
      </c>
      <c r="CQ59" s="234">
        <f t="shared" si="9"/>
        <v>0</v>
      </c>
      <c r="CR59" s="234">
        <f t="shared" si="9"/>
        <v>0</v>
      </c>
      <c r="CS59" s="234">
        <f t="shared" si="9"/>
        <v>0</v>
      </c>
      <c r="CT59" s="234">
        <f t="shared" si="9"/>
        <v>0</v>
      </c>
      <c r="CU59" s="234">
        <f t="shared" si="9"/>
        <v>0</v>
      </c>
      <c r="CV59" s="234">
        <f t="shared" si="9"/>
        <v>0</v>
      </c>
      <c r="CW59" s="234">
        <f t="shared" si="9"/>
        <v>0</v>
      </c>
      <c r="CX59" s="234">
        <f t="shared" si="9"/>
        <v>0</v>
      </c>
      <c r="CY59" s="234">
        <f t="shared" si="9"/>
        <v>0</v>
      </c>
      <c r="CZ59" s="234">
        <f t="shared" si="9"/>
        <v>0</v>
      </c>
      <c r="DA59" s="234">
        <f t="shared" si="9"/>
        <v>0</v>
      </c>
      <c r="DB59" s="234">
        <f t="shared" si="9"/>
        <v>0</v>
      </c>
      <c r="DC59" s="234">
        <f t="shared" si="9"/>
        <v>0</v>
      </c>
      <c r="DD59" s="234">
        <f t="shared" si="9"/>
        <v>0</v>
      </c>
      <c r="DE59" s="234">
        <f t="shared" si="9"/>
        <v>0</v>
      </c>
      <c r="DF59" s="234">
        <f t="shared" si="9"/>
        <v>0</v>
      </c>
      <c r="DG59" s="234">
        <f t="shared" si="9"/>
        <v>0</v>
      </c>
      <c r="DH59" s="234">
        <f t="shared" si="9"/>
        <v>0</v>
      </c>
      <c r="DI59" s="234">
        <f t="shared" si="9"/>
        <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19" customFormat="1">
      <c r="A60" s="81"/>
      <c r="C60" s="97"/>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zoomScale="80" zoomScaleSheetLayoutView="80" workbookViewId="0">
      <selection activeCell="H2" sqref="H2"/>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9.140625" style="81" customWidth="1"/>
    <col min="7" max="7" width="8.570312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49"/>
      <c r="B1" s="449"/>
      <c r="C1" s="449"/>
      <c r="D1" s="449"/>
      <c r="E1" s="449"/>
      <c r="F1" s="449"/>
      <c r="G1" s="449"/>
      <c r="H1" s="449"/>
      <c r="I1" s="118"/>
      <c r="J1" s="119"/>
    </row>
    <row r="2" spans="1:21" ht="23.25" customHeight="1">
      <c r="A2" s="118"/>
      <c r="B2" s="505" t="s">
        <v>155</v>
      </c>
      <c r="C2" s="505"/>
      <c r="D2" s="505"/>
      <c r="E2" s="505"/>
      <c r="F2" s="505"/>
      <c r="G2" s="120"/>
      <c r="H2" s="129">
        <v>1</v>
      </c>
      <c r="I2" s="122"/>
      <c r="J2" s="119"/>
      <c r="P2" s="345"/>
      <c r="Q2" s="345"/>
      <c r="R2" s="345"/>
      <c r="S2" s="345"/>
      <c r="T2" s="345"/>
      <c r="U2" s="345"/>
    </row>
    <row r="3" spans="1:21" ht="24.75" customHeight="1">
      <c r="A3" s="452">
        <f>INDEX(список!B2:B36,H2,1)</f>
        <v>0</v>
      </c>
      <c r="B3" s="452"/>
      <c r="C3" s="452"/>
      <c r="D3" s="452"/>
      <c r="E3" s="452"/>
      <c r="F3" s="452"/>
      <c r="G3" s="452"/>
      <c r="H3" s="121"/>
      <c r="I3" s="122"/>
      <c r="J3" s="119"/>
      <c r="P3" s="116"/>
      <c r="Q3" s="116"/>
      <c r="R3" s="116"/>
      <c r="S3" s="116"/>
      <c r="T3" s="116"/>
      <c r="U3" s="116"/>
    </row>
    <row r="4" spans="1:21" ht="18.75">
      <c r="A4" s="322"/>
      <c r="B4" s="444" t="str">
        <f>INDEX(список!D2:D34,H2)</f>
        <v>средняя группа</v>
      </c>
      <c r="C4" s="444"/>
      <c r="D4" s="444"/>
      <c r="E4" s="444"/>
      <c r="F4" s="322"/>
      <c r="G4" s="322"/>
      <c r="H4" s="123"/>
      <c r="I4" s="124"/>
      <c r="J4" s="119"/>
      <c r="P4" s="20"/>
      <c r="Q4" s="20"/>
      <c r="R4" s="20"/>
      <c r="S4" s="20"/>
      <c r="T4" s="21"/>
      <c r="U4" s="21"/>
    </row>
    <row r="5" spans="1:21" s="183" customFormat="1" ht="38.25" customHeight="1">
      <c r="A5" s="126"/>
      <c r="B5" s="447">
        <f>список!C2</f>
        <v>0</v>
      </c>
      <c r="C5" s="447"/>
      <c r="D5" s="447"/>
      <c r="E5" s="447"/>
      <c r="F5" s="125"/>
      <c r="G5" s="126"/>
      <c r="H5" s="126"/>
      <c r="I5" s="124"/>
      <c r="J5" s="182"/>
      <c r="P5" s="184"/>
      <c r="Q5" s="185"/>
      <c r="R5" s="184"/>
      <c r="S5" s="185"/>
      <c r="T5" s="185"/>
      <c r="U5" s="185"/>
    </row>
    <row r="6" spans="1:21" s="118" customFormat="1" ht="86.25" customHeight="1">
      <c r="A6" s="437" t="s">
        <v>236</v>
      </c>
      <c r="B6" s="437"/>
      <c r="C6" s="437"/>
      <c r="D6" s="314" t="str">
        <f>INDEX('Социально-коммуникативное разви'!Q5:Q37,H2,1)</f>
        <v/>
      </c>
      <c r="E6" s="191" t="str">
        <f>INDEX('целевые ориентиры_сводная'!S3:S37,H2,1)</f>
        <v/>
      </c>
      <c r="F6" s="469"/>
      <c r="G6" s="469"/>
      <c r="H6" s="469"/>
      <c r="I6" s="469"/>
      <c r="M6" s="78"/>
      <c r="N6" s="188"/>
      <c r="O6" s="188"/>
      <c r="P6" s="78"/>
      <c r="Q6" s="78"/>
      <c r="R6" s="78"/>
    </row>
    <row r="7" spans="1:21" s="118" customFormat="1" ht="123.75" customHeight="1">
      <c r="A7" s="437" t="s">
        <v>238</v>
      </c>
      <c r="B7" s="437"/>
      <c r="C7" s="437"/>
      <c r="D7" s="315" t="str">
        <f>INDEX('Социально-коммуникативное разви'!V5:V37,H2,1)</f>
        <v/>
      </c>
      <c r="E7" s="191" t="str">
        <f>INDEX('целевые ориентиры_сводная'!AE3:AE37,H2,1)</f>
        <v/>
      </c>
      <c r="F7" s="469"/>
      <c r="G7" s="469"/>
      <c r="H7" s="469"/>
      <c r="I7" s="469"/>
      <c r="M7" s="188"/>
      <c r="N7" s="188"/>
      <c r="O7" s="188"/>
      <c r="P7" s="78"/>
      <c r="Q7" s="78"/>
      <c r="R7" s="78"/>
    </row>
    <row r="8" spans="1:21" s="118" customFormat="1" ht="78" customHeight="1">
      <c r="A8" s="437" t="s">
        <v>239</v>
      </c>
      <c r="B8" s="437"/>
      <c r="C8" s="437"/>
      <c r="D8" s="314" t="str">
        <f>INDEX('Социально-коммуникативное разви'!AF5:AF37,H2,1)</f>
        <v/>
      </c>
      <c r="E8" s="191" t="str">
        <f>INDEX('целевые ориентиры_сводная'!AQ3:AQ37,H2,1)</f>
        <v/>
      </c>
      <c r="F8" s="469"/>
      <c r="G8" s="469"/>
      <c r="H8" s="469"/>
      <c r="I8" s="469"/>
      <c r="M8" s="188"/>
      <c r="N8" s="188"/>
      <c r="O8" s="188"/>
      <c r="P8" s="78"/>
      <c r="Q8" s="78"/>
      <c r="R8" s="78"/>
    </row>
    <row r="9" spans="1:21" s="118" customFormat="1" ht="91.5" customHeight="1">
      <c r="A9" s="504" t="s">
        <v>241</v>
      </c>
      <c r="B9" s="504"/>
      <c r="C9" s="504"/>
      <c r="D9" s="314" t="str">
        <f>INDEX('Познавательное развитие'!G5:G37,H2,1)</f>
        <v/>
      </c>
      <c r="E9" s="191" t="str">
        <f>INDEX('целевые ориентиры_сводная'!BA3:BA37,H2,1)</f>
        <v/>
      </c>
      <c r="F9" s="475"/>
      <c r="G9" s="475"/>
      <c r="H9" s="475"/>
      <c r="I9" s="475"/>
    </row>
    <row r="10" spans="1:21" s="118" customFormat="1" ht="52.5" customHeight="1">
      <c r="A10" s="437" t="s">
        <v>242</v>
      </c>
      <c r="B10" s="437"/>
      <c r="C10" s="437"/>
      <c r="D10" s="314" t="str">
        <f>INDEX('Познавательное развитие'!L5:L37,H2,1)</f>
        <v/>
      </c>
      <c r="E10" s="191" t="str">
        <f>INDEX('целевые ориентиры_сводная'!BP3:BP37,H2,1)</f>
        <v/>
      </c>
      <c r="F10" s="475"/>
      <c r="G10" s="475"/>
      <c r="H10" s="475"/>
      <c r="I10" s="475"/>
    </row>
    <row r="11" spans="1:21" s="118" customFormat="1" ht="76.5" customHeight="1">
      <c r="A11" s="437" t="s">
        <v>243</v>
      </c>
      <c r="B11" s="437"/>
      <c r="C11" s="437"/>
      <c r="D11" s="314" t="str">
        <f>INDEX('Познавательное развитие'!Q5:Q37,H2,1)</f>
        <v/>
      </c>
      <c r="E11" s="191" t="str">
        <f>INDEX('целевые ориентиры_сводная'!CF3:CF37,H2,1)</f>
        <v/>
      </c>
      <c r="F11" s="475"/>
      <c r="G11" s="475"/>
      <c r="H11" s="475"/>
      <c r="I11" s="475"/>
    </row>
    <row r="12" spans="1:21" s="118" customFormat="1" ht="165.75" customHeight="1">
      <c r="A12" s="504" t="s">
        <v>244</v>
      </c>
      <c r="B12" s="504"/>
      <c r="C12" s="504"/>
      <c r="D12" s="315" t="str">
        <f>INDEX('Познавательное развитие'!W5:W37,H2,1)</f>
        <v/>
      </c>
      <c r="E12" s="191" t="str">
        <f>INDEX('целевые ориентиры_сводная'!DI3:DI37,H2,1)</f>
        <v/>
      </c>
      <c r="F12" s="475"/>
      <c r="G12" s="475"/>
      <c r="H12" s="475"/>
      <c r="I12" s="475"/>
    </row>
    <row r="13" spans="1:21" s="118" customFormat="1" ht="15.75">
      <c r="A13" s="463"/>
      <c r="B13" s="463"/>
      <c r="C13" s="79"/>
      <c r="D13" s="79"/>
      <c r="E13" s="77"/>
      <c r="F13" s="80"/>
      <c r="G13" s="80"/>
      <c r="H13" s="80"/>
      <c r="I13" s="190"/>
    </row>
    <row r="14" spans="1:21" s="118" customFormat="1" ht="15.75">
      <c r="A14" s="463"/>
      <c r="B14" s="463"/>
      <c r="C14" s="79"/>
      <c r="D14" s="79"/>
      <c r="E14" s="80"/>
      <c r="F14" s="80"/>
      <c r="G14" s="80"/>
      <c r="H14" s="80"/>
      <c r="I14" s="80"/>
    </row>
    <row r="15" spans="1:21" s="118" customFormat="1" ht="15.75">
      <c r="A15" s="463"/>
      <c r="B15" s="463"/>
      <c r="C15" s="79"/>
      <c r="D15" s="79"/>
      <c r="E15" s="80"/>
      <c r="F15" s="80"/>
      <c r="G15" s="80"/>
      <c r="H15" s="80"/>
      <c r="I15" s="80"/>
    </row>
    <row r="16" spans="1:21" s="118" customFormat="1" ht="15.75">
      <c r="A16" s="464"/>
      <c r="B16" s="464"/>
      <c r="C16" s="79"/>
      <c r="D16" s="80"/>
      <c r="E16" s="80"/>
      <c r="F16" s="178"/>
      <c r="G16" s="178"/>
      <c r="H16" s="80"/>
      <c r="I16" s="80"/>
    </row>
    <row r="17" spans="1:9" s="118" customFormat="1" ht="15.75">
      <c r="A17" s="460"/>
      <c r="B17" s="460"/>
      <c r="C17" s="79"/>
      <c r="D17" s="178"/>
      <c r="E17" s="178"/>
      <c r="F17" s="179"/>
      <c r="G17" s="179"/>
      <c r="H17" s="80"/>
      <c r="I17" s="80"/>
    </row>
    <row r="18" spans="1:9" s="118" customFormat="1" ht="15.75">
      <c r="A18" s="460"/>
      <c r="B18" s="460"/>
      <c r="C18" s="79"/>
      <c r="D18" s="78"/>
      <c r="E18" s="179"/>
      <c r="F18" s="78"/>
      <c r="G18" s="78"/>
      <c r="H18" s="80"/>
      <c r="I18" s="80"/>
    </row>
    <row r="19" spans="1:9" s="118" customFormat="1" ht="15.75">
      <c r="A19" s="460"/>
      <c r="B19" s="460"/>
      <c r="C19" s="80"/>
      <c r="D19" s="78"/>
      <c r="E19" s="78"/>
      <c r="F19" s="78"/>
      <c r="G19" s="78"/>
      <c r="H19" s="80"/>
      <c r="I19" s="80"/>
    </row>
    <row r="20" spans="1:9" s="118" customFormat="1" ht="15.75">
      <c r="A20" s="460"/>
      <c r="B20" s="460"/>
      <c r="C20" s="460"/>
      <c r="D20" s="78"/>
      <c r="E20" s="78"/>
      <c r="F20" s="78"/>
      <c r="G20" s="78"/>
      <c r="H20" s="80"/>
      <c r="I20" s="80"/>
    </row>
    <row r="21" spans="1:9" s="118" customFormat="1" ht="15.75">
      <c r="A21" s="474"/>
      <c r="B21" s="474"/>
      <c r="C21" s="78"/>
      <c r="D21" s="78"/>
      <c r="E21" s="78"/>
      <c r="F21" s="78"/>
      <c r="G21" s="78"/>
      <c r="H21" s="80"/>
      <c r="I21" s="80"/>
    </row>
    <row r="22" spans="1:9" s="118" customFormat="1" ht="15.75">
      <c r="A22" s="78"/>
      <c r="B22" s="78"/>
      <c r="C22" s="78"/>
      <c r="D22" s="78"/>
      <c r="E22" s="78"/>
      <c r="F22" s="78"/>
      <c r="G22" s="78"/>
      <c r="H22" s="80"/>
      <c r="I22" s="80"/>
    </row>
    <row r="23" spans="1:9" s="118" customFormat="1" ht="15.75">
      <c r="A23" s="78"/>
      <c r="B23" s="78"/>
      <c r="C23" s="78"/>
      <c r="D23" s="78"/>
      <c r="E23" s="78"/>
      <c r="F23" s="80"/>
      <c r="G23" s="80"/>
      <c r="H23" s="80"/>
      <c r="I23" s="80"/>
    </row>
    <row r="24" spans="1:9" s="118" customFormat="1" ht="15.75">
      <c r="A24" s="78"/>
      <c r="B24" s="78"/>
      <c r="C24" s="78"/>
      <c r="D24" s="78"/>
      <c r="E24" s="80"/>
      <c r="F24" s="80"/>
      <c r="G24" s="80"/>
      <c r="H24" s="80"/>
      <c r="I24" s="80"/>
    </row>
    <row r="25" spans="1:9" s="118" customFormat="1" ht="15.75">
      <c r="A25" s="78"/>
      <c r="B25" s="78"/>
      <c r="C25" s="78"/>
      <c r="D25" s="180"/>
      <c r="E25" s="80"/>
      <c r="F25" s="80"/>
      <c r="G25" s="80"/>
      <c r="H25" s="80"/>
      <c r="I25" s="80"/>
    </row>
    <row r="26" spans="1:9" s="118" customFormat="1" ht="15.75">
      <c r="A26" s="78"/>
      <c r="B26" s="78"/>
      <c r="C26" s="78"/>
      <c r="D26" s="179"/>
      <c r="E26" s="80"/>
      <c r="F26" s="80"/>
      <c r="G26" s="80"/>
      <c r="H26" s="80"/>
      <c r="I26" s="80"/>
    </row>
    <row r="27" spans="1:9" s="118" customFormat="1" ht="15.75">
      <c r="A27" s="78"/>
      <c r="B27" s="78"/>
      <c r="C27" s="78"/>
      <c r="D27" s="78"/>
      <c r="E27" s="80"/>
      <c r="F27" s="80"/>
      <c r="G27" s="80"/>
      <c r="H27" s="80"/>
      <c r="I27" s="80"/>
    </row>
    <row r="28" spans="1:9" s="118" customFormat="1" ht="15.75">
      <c r="A28" s="454"/>
      <c r="B28" s="454"/>
      <c r="C28" s="454"/>
      <c r="D28" s="78"/>
    </row>
    <row r="29" spans="1:9" s="118" customFormat="1" ht="15.75">
      <c r="A29" s="179"/>
      <c r="B29" s="179"/>
      <c r="C29" s="179"/>
      <c r="D29" s="78"/>
    </row>
    <row r="30" spans="1:9" s="118" customFormat="1" ht="15.75">
      <c r="A30" s="78"/>
      <c r="B30" s="78"/>
      <c r="C30" s="78"/>
      <c r="D30" s="78"/>
    </row>
    <row r="31" spans="1:9" s="118" customFormat="1" ht="15.75">
      <c r="A31" s="78"/>
      <c r="B31" s="78"/>
      <c r="C31" s="78"/>
      <c r="D31" s="78"/>
    </row>
    <row r="32" spans="1:9" s="118" customFormat="1" ht="15.75">
      <c r="A32" s="78"/>
      <c r="B32" s="78"/>
      <c r="C32" s="78"/>
      <c r="D32" s="181"/>
    </row>
    <row r="33" spans="1:6" s="118" customFormat="1" ht="15.75">
      <c r="A33" s="78"/>
      <c r="B33" s="78"/>
      <c r="C33" s="78"/>
      <c r="D33" s="179"/>
    </row>
    <row r="34" spans="1:6" s="118" customFormat="1" ht="15.75">
      <c r="A34" s="78"/>
      <c r="B34" s="78"/>
      <c r="C34" s="78"/>
      <c r="D34" s="188"/>
    </row>
    <row r="35" spans="1:6" s="118" customFormat="1" ht="15.75">
      <c r="A35" s="449"/>
      <c r="B35" s="449"/>
      <c r="C35" s="449"/>
      <c r="D35" s="188"/>
    </row>
    <row r="36" spans="1:6" s="118" customFormat="1" ht="15.75">
      <c r="A36" s="179"/>
      <c r="B36" s="179"/>
      <c r="C36" s="179"/>
      <c r="D36" s="188"/>
      <c r="F36" s="188"/>
    </row>
    <row r="37" spans="1:6" s="118" customFormat="1" ht="15.75">
      <c r="A37" s="188"/>
      <c r="B37" s="188"/>
      <c r="C37" s="188"/>
      <c r="D37" s="78"/>
      <c r="E37" s="188"/>
      <c r="F37" s="188"/>
    </row>
    <row r="38" spans="1:6" s="118" customFormat="1" ht="15.75">
      <c r="A38" s="188"/>
      <c r="B38" s="78"/>
      <c r="C38" s="188"/>
      <c r="D38" s="188"/>
      <c r="E38" s="188"/>
      <c r="F38" s="188"/>
    </row>
    <row r="39" spans="1:6" s="118" customFormat="1" ht="15.75">
      <c r="A39" s="188"/>
      <c r="B39" s="188"/>
      <c r="C39" s="188"/>
      <c r="D39" s="188"/>
      <c r="E39" s="188"/>
      <c r="F39" s="181"/>
    </row>
    <row r="40" spans="1:6" s="84" customFormat="1" ht="15.75">
      <c r="C40" s="127"/>
      <c r="D40" s="177"/>
      <c r="E40" s="177"/>
      <c r="F40" s="127"/>
    </row>
    <row r="41" spans="1:6" ht="15.75">
      <c r="C41" s="22"/>
      <c r="D41" s="20"/>
      <c r="E41" s="21"/>
    </row>
    <row r="42" spans="1:6" ht="15.75">
      <c r="C42" s="22"/>
      <c r="D42" s="21"/>
    </row>
    <row r="43" spans="1:6" ht="15.75">
      <c r="C43" s="116"/>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6"/>
    </row>
    <row r="49" spans="1:3" ht="15.75">
      <c r="A49" s="21"/>
      <c r="B49" s="21"/>
      <c r="C49" s="21"/>
    </row>
    <row r="50" spans="1:3" ht="15.75">
      <c r="A50" s="21"/>
      <c r="B50" s="21"/>
      <c r="C50" s="21"/>
    </row>
    <row r="51" spans="1:3">
      <c r="A51" s="345"/>
      <c r="B51" s="345"/>
      <c r="C51" s="345"/>
    </row>
    <row r="52" spans="1:3">
      <c r="A52" s="128"/>
      <c r="B52" s="128"/>
    </row>
  </sheetData>
  <sheetProtection password="CC6F" sheet="1" objects="1" scenarios="1" selectLockedCells="1"/>
  <mergeCells count="28">
    <mergeCell ref="F9:I12"/>
    <mergeCell ref="A9:C9"/>
    <mergeCell ref="A7:C7"/>
    <mergeCell ref="A12:C12"/>
    <mergeCell ref="S2:U2"/>
    <mergeCell ref="P2:R2"/>
    <mergeCell ref="A8:C8"/>
    <mergeCell ref="B2:F2"/>
    <mergeCell ref="B4:E4"/>
    <mergeCell ref="B5:E5"/>
    <mergeCell ref="A3:G3"/>
    <mergeCell ref="F6:I8"/>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09" t="s">
        <v>12</v>
      </c>
      <c r="B1" s="509"/>
      <c r="C1" s="509"/>
      <c r="D1" s="509" t="s">
        <v>68</v>
      </c>
      <c r="E1" s="509"/>
      <c r="F1" s="509"/>
      <c r="G1" s="509" t="s">
        <v>67</v>
      </c>
      <c r="H1" s="509"/>
      <c r="I1" s="509"/>
      <c r="J1" s="509" t="s">
        <v>87</v>
      </c>
      <c r="K1" s="509"/>
      <c r="L1" s="509"/>
      <c r="M1" s="506" t="s">
        <v>107</v>
      </c>
      <c r="N1" s="507"/>
      <c r="O1" s="508"/>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topLeftCell="F15" zoomScale="70" zoomScaleNormal="70" workbookViewId="0">
      <selection activeCell="Y31" sqref="Y5:AE31"/>
    </sheetView>
  </sheetViews>
  <sheetFormatPr defaultColWidth="9.140625" defaultRowHeight="15"/>
  <cols>
    <col min="1" max="1" width="9.140625" style="81"/>
    <col min="2" max="2" width="22.5703125" style="81" customWidth="1"/>
    <col min="3" max="16384" width="9.140625" style="81"/>
  </cols>
  <sheetData>
    <row r="1" spans="1:34">
      <c r="A1" s="345" t="s">
        <v>125</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row>
    <row r="2" spans="1:34" ht="23.25" customHeight="1">
      <c r="A2" s="350" t="s">
        <v>130</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row>
    <row r="3" spans="1:34" ht="27.75" customHeight="1">
      <c r="A3" s="349" t="str">
        <f>список!A1</f>
        <v>№</v>
      </c>
      <c r="B3" s="355" t="str">
        <f>список!B1</f>
        <v>Фамилия, имя воспитанника</v>
      </c>
      <c r="C3" s="358" t="str">
        <f>список!C1</f>
        <v xml:space="preserve">дата </v>
      </c>
      <c r="D3" s="336" t="s">
        <v>126</v>
      </c>
      <c r="E3" s="336"/>
      <c r="F3" s="336"/>
      <c r="G3" s="336"/>
      <c r="H3" s="336"/>
      <c r="I3" s="352" t="s">
        <v>127</v>
      </c>
      <c r="J3" s="353"/>
      <c r="K3" s="353"/>
      <c r="L3" s="353"/>
      <c r="M3" s="354"/>
      <c r="N3" s="336" t="s">
        <v>128</v>
      </c>
      <c r="O3" s="336"/>
      <c r="P3" s="336"/>
      <c r="Q3" s="336"/>
      <c r="R3" s="336"/>
      <c r="S3" s="336" t="s">
        <v>142</v>
      </c>
      <c r="T3" s="336"/>
      <c r="U3" s="336"/>
      <c r="V3" s="336"/>
      <c r="W3" s="336"/>
      <c r="X3" s="336"/>
      <c r="Y3" s="346" t="s">
        <v>129</v>
      </c>
      <c r="Z3" s="347"/>
      <c r="AA3" s="347"/>
      <c r="AB3" s="347"/>
      <c r="AC3" s="347"/>
      <c r="AD3" s="347"/>
      <c r="AE3" s="347"/>
      <c r="AF3" s="347"/>
      <c r="AG3" s="348"/>
    </row>
    <row r="4" spans="1:34" ht="249" customHeight="1" thickBot="1">
      <c r="A4" s="357"/>
      <c r="B4" s="356"/>
      <c r="C4" s="359"/>
      <c r="D4" s="85" t="s">
        <v>263</v>
      </c>
      <c r="E4" s="85" t="s">
        <v>177</v>
      </c>
      <c r="F4" s="85" t="s">
        <v>178</v>
      </c>
      <c r="G4" s="349" t="s">
        <v>0</v>
      </c>
      <c r="H4" s="349"/>
      <c r="I4" s="85" t="s">
        <v>179</v>
      </c>
      <c r="J4" s="85" t="s">
        <v>180</v>
      </c>
      <c r="K4" s="85" t="s">
        <v>181</v>
      </c>
      <c r="L4" s="349" t="s">
        <v>0</v>
      </c>
      <c r="M4" s="349"/>
      <c r="N4" s="99" t="s">
        <v>182</v>
      </c>
      <c r="O4" s="99" t="s">
        <v>183</v>
      </c>
      <c r="P4" s="99" t="s">
        <v>184</v>
      </c>
      <c r="Q4" s="349" t="s">
        <v>0</v>
      </c>
      <c r="R4" s="349"/>
      <c r="S4" s="99" t="s">
        <v>185</v>
      </c>
      <c r="T4" s="99" t="s">
        <v>186</v>
      </c>
      <c r="U4" s="99" t="s">
        <v>187</v>
      </c>
      <c r="V4" s="99" t="s">
        <v>188</v>
      </c>
      <c r="W4" s="349" t="s">
        <v>0</v>
      </c>
      <c r="X4" s="349"/>
      <c r="Y4" s="99" t="s">
        <v>232</v>
      </c>
      <c r="Z4" s="99" t="s">
        <v>189</v>
      </c>
      <c r="AA4" s="99" t="s">
        <v>190</v>
      </c>
      <c r="AB4" s="99" t="s">
        <v>191</v>
      </c>
      <c r="AC4" s="99" t="s">
        <v>192</v>
      </c>
      <c r="AD4" s="99" t="s">
        <v>193</v>
      </c>
      <c r="AE4" s="99" t="s">
        <v>194</v>
      </c>
      <c r="AF4" s="349" t="s">
        <v>0</v>
      </c>
      <c r="AG4" s="349"/>
    </row>
    <row r="5" spans="1:34">
      <c r="A5" s="81">
        <f>список!A2</f>
        <v>1</v>
      </c>
      <c r="B5" s="92" t="str">
        <f>IF(список!B2="","",список!B2)</f>
        <v/>
      </c>
      <c r="C5" s="92" t="str">
        <f>IF(список!C2="","",список!C2)</f>
        <v/>
      </c>
      <c r="D5" s="222"/>
      <c r="E5" s="223"/>
      <c r="F5" s="223"/>
      <c r="G5" s="249" t="str">
        <f>IF(D5="","",IF(E5="","",IF(F5="","",SUM(D5:F5)/3)))</f>
        <v/>
      </c>
      <c r="H5" s="250" t="str">
        <f>IF(G5="","",IF(G5&gt;1.5,"сформирован",IF(G5&lt;0.5,"не сформирован", "в стадии формирования")))</f>
        <v/>
      </c>
      <c r="I5" s="222"/>
      <c r="J5" s="223"/>
      <c r="K5" s="223"/>
      <c r="L5" s="249" t="str">
        <f>IF(I5="","",IF(J5="","",IF(K5="","",SUM(I5:K5)/3)))</f>
        <v/>
      </c>
      <c r="M5" s="250" t="str">
        <f>IF(L5="","",IF(L5&gt;1.5,"сформирован",IF(L5&lt;0.5,"не сформирован","в стадии формирования")))</f>
        <v/>
      </c>
      <c r="N5" s="222"/>
      <c r="O5" s="223"/>
      <c r="P5" s="223"/>
      <c r="Q5" s="249" t="str">
        <f>IF(N5="","",IF(O5="","",IF(P5="","",SUM(N5:P5)/3)))</f>
        <v/>
      </c>
      <c r="R5" s="250" t="str">
        <f>IF(Q5="","",IF(Q5&gt;1.5,"сформирован",IF(Q5&lt;0.5,"не сформирован", "в стадии формирования")))</f>
        <v/>
      </c>
      <c r="S5" s="222"/>
      <c r="T5" s="222"/>
      <c r="U5" s="223"/>
      <c r="V5" s="223"/>
      <c r="W5" s="249" t="str">
        <f>IF(S5="","",IF(T5="","",IF(U5="","",IF(V5="","",(SUM(S5:V5)/4)))))</f>
        <v/>
      </c>
      <c r="X5" s="250" t="str">
        <f>IF(W5="","",IF(W5&gt;1.5,"сформирован",IF(W5&lt;0.5,"не сформирован", "в стадии формирования")))</f>
        <v/>
      </c>
      <c r="Y5" s="222"/>
      <c r="Z5" s="223"/>
      <c r="AA5" s="223"/>
      <c r="AB5" s="222"/>
      <c r="AC5" s="223"/>
      <c r="AD5" s="223"/>
      <c r="AE5" s="243"/>
      <c r="AF5" s="249" t="str">
        <f>IF(Y5="","",IF(Z5="","",IF(AA5="","",IF(AB5="","",IF(AC5="","",IF(AD5="","",IF(AE5="","",(SUM(Y5:AE5)/7))))))))</f>
        <v/>
      </c>
      <c r="AG5" s="250" t="str">
        <f>IF(AF5="","",IF(AF5&gt;1.5,"сформирован",IF(AF5&lt;0.5,"не сформирован","в стадии формирования")))</f>
        <v/>
      </c>
      <c r="AH5" s="119"/>
    </row>
    <row r="6" spans="1:34">
      <c r="A6" s="81">
        <f>список!A3</f>
        <v>2</v>
      </c>
      <c r="B6" s="92" t="str">
        <f>IF(список!B3="","",список!B3)</f>
        <v/>
      </c>
      <c r="C6" s="92" t="str">
        <f>IF(список!C3="","",список!C3)</f>
        <v/>
      </c>
      <c r="D6" s="224"/>
      <c r="E6" s="225"/>
      <c r="F6" s="225"/>
      <c r="G6" s="251" t="str">
        <f t="shared" ref="G6:G29" si="0">IF(D6="","",IF(E6="","",IF(F6="","",SUM(D6:F6)/3)))</f>
        <v/>
      </c>
      <c r="H6" s="252" t="str">
        <f t="shared" ref="H6:H39" si="1">IF(G6="","",IF(G6&gt;1.5,"сформирован",IF(G6&lt;0.5,"не сформирован", "в стадии формирования")))</f>
        <v/>
      </c>
      <c r="I6" s="224"/>
      <c r="J6" s="311"/>
      <c r="K6" s="225"/>
      <c r="L6" s="251" t="str">
        <f t="shared" ref="L6:L39" si="2">IF(I6="","",IF(J6="","",IF(K6="","",SUM(I6:K6)/3)))</f>
        <v/>
      </c>
      <c r="M6" s="252" t="str">
        <f t="shared" ref="M6:M39" si="3">IF(L6="","",IF(L6&gt;1.5,"сформирован",IF(L6&lt;0.5,"не сформирован","в стадии формирования")))</f>
        <v/>
      </c>
      <c r="N6" s="224"/>
      <c r="O6" s="225"/>
      <c r="P6" s="225"/>
      <c r="Q6" s="251" t="str">
        <f t="shared" ref="Q6:Q39" si="4">IF(N6="","",IF(O6="","",IF(P6="","",SUM(N6:P6)/3)))</f>
        <v/>
      </c>
      <c r="R6" s="252" t="str">
        <f t="shared" ref="R6:R39" si="5">IF(Q6="","",IF(Q6&gt;1.5,"сформирован",IF(Q6&lt;0.5,"не сформирован", "в стадии формирования")))</f>
        <v/>
      </c>
      <c r="S6" s="224"/>
      <c r="T6" s="224"/>
      <c r="U6" s="225"/>
      <c r="V6" s="225"/>
      <c r="W6" s="251" t="str">
        <f t="shared" ref="W6:W39" si="6">IF(S6="","",IF(T6="","",IF(U6="","",IF(V6="","",(SUM(S6:V6)/4)))))</f>
        <v/>
      </c>
      <c r="X6" s="252" t="str">
        <f t="shared" ref="X6:X39" si="7">IF(W6="","",IF(W6&gt;1.5,"сформирован",IF(W6&lt;0.5,"не сформирован", "в стадии формирования")))</f>
        <v/>
      </c>
      <c r="Y6" s="224"/>
      <c r="Z6" s="225"/>
      <c r="AA6" s="225"/>
      <c r="AB6" s="224"/>
      <c r="AC6" s="225"/>
      <c r="AD6" s="225"/>
      <c r="AE6" s="244"/>
      <c r="AF6" s="251" t="str">
        <f t="shared" ref="AF6:AF39" si="8">IF(Y6="","",IF(Z6="","",IF(AA6="","",IF(AB6="","",IF(AC6="","",IF(AD6="","",IF(AE6="","",(SUM(Y6:AE6)/7))))))))</f>
        <v/>
      </c>
      <c r="AG6" s="252" t="str">
        <f t="shared" ref="AG6:AG39" si="9">IF(AF6="","",IF(AF6&gt;1.5,"сформирован",IF(AF6&lt;0.5,"не сформирован","в стадии формирования")))</f>
        <v/>
      </c>
      <c r="AH6" s="119"/>
    </row>
    <row r="7" spans="1:34">
      <c r="A7" s="81">
        <f>список!A4</f>
        <v>3</v>
      </c>
      <c r="B7" s="92" t="str">
        <f>IF(список!B4="","",список!B4)</f>
        <v/>
      </c>
      <c r="C7" s="92" t="str">
        <f>IF(список!C4="","",список!C4)</f>
        <v/>
      </c>
      <c r="D7" s="224"/>
      <c r="E7" s="225"/>
      <c r="F7" s="225"/>
      <c r="G7" s="251" t="str">
        <f t="shared" si="0"/>
        <v/>
      </c>
      <c r="H7" s="252" t="str">
        <f t="shared" si="1"/>
        <v/>
      </c>
      <c r="I7" s="224"/>
      <c r="J7" s="225"/>
      <c r="K7" s="225"/>
      <c r="L7" s="251" t="str">
        <f t="shared" si="2"/>
        <v/>
      </c>
      <c r="M7" s="252" t="str">
        <f t="shared" si="3"/>
        <v/>
      </c>
      <c r="N7" s="224"/>
      <c r="O7" s="225"/>
      <c r="P7" s="225"/>
      <c r="Q7" s="251" t="str">
        <f t="shared" si="4"/>
        <v/>
      </c>
      <c r="R7" s="252" t="str">
        <f t="shared" si="5"/>
        <v/>
      </c>
      <c r="S7" s="224"/>
      <c r="T7" s="224"/>
      <c r="U7" s="225"/>
      <c r="V7" s="225"/>
      <c r="W7" s="251" t="str">
        <f t="shared" si="6"/>
        <v/>
      </c>
      <c r="X7" s="252" t="str">
        <f t="shared" si="7"/>
        <v/>
      </c>
      <c r="Y7" s="224"/>
      <c r="Z7" s="225"/>
      <c r="AA7" s="225"/>
      <c r="AB7" s="224"/>
      <c r="AC7" s="225"/>
      <c r="AD7" s="225"/>
      <c r="AE7" s="244"/>
      <c r="AF7" s="251" t="str">
        <f t="shared" si="8"/>
        <v/>
      </c>
      <c r="AG7" s="252" t="str">
        <f t="shared" si="9"/>
        <v/>
      </c>
      <c r="AH7" s="119"/>
    </row>
    <row r="8" spans="1:34">
      <c r="A8" s="81">
        <f>список!A5</f>
        <v>4</v>
      </c>
      <c r="B8" s="92" t="str">
        <f>IF(список!B5="","",список!B5)</f>
        <v/>
      </c>
      <c r="C8" s="92" t="str">
        <f>IF(список!C5="","",список!C5)</f>
        <v/>
      </c>
      <c r="D8" s="224"/>
      <c r="E8" s="225"/>
      <c r="F8" s="225"/>
      <c r="G8" s="251" t="str">
        <f t="shared" si="0"/>
        <v/>
      </c>
      <c r="H8" s="252" t="str">
        <f t="shared" si="1"/>
        <v/>
      </c>
      <c r="I8" s="224"/>
      <c r="J8" s="225"/>
      <c r="K8" s="225"/>
      <c r="L8" s="251" t="str">
        <f t="shared" si="2"/>
        <v/>
      </c>
      <c r="M8" s="252" t="str">
        <f t="shared" si="3"/>
        <v/>
      </c>
      <c r="N8" s="224"/>
      <c r="O8" s="225"/>
      <c r="P8" s="225"/>
      <c r="Q8" s="251" t="str">
        <f t="shared" si="4"/>
        <v/>
      </c>
      <c r="R8" s="252" t="str">
        <f t="shared" si="5"/>
        <v/>
      </c>
      <c r="S8" s="224"/>
      <c r="T8" s="224"/>
      <c r="U8" s="225"/>
      <c r="V8" s="225"/>
      <c r="W8" s="251" t="str">
        <f t="shared" si="6"/>
        <v/>
      </c>
      <c r="X8" s="252" t="str">
        <f t="shared" si="7"/>
        <v/>
      </c>
      <c r="Y8" s="224"/>
      <c r="Z8" s="225"/>
      <c r="AA8" s="225"/>
      <c r="AB8" s="224"/>
      <c r="AC8" s="225"/>
      <c r="AD8" s="225"/>
      <c r="AE8" s="244"/>
      <c r="AF8" s="251" t="str">
        <f t="shared" si="8"/>
        <v/>
      </c>
      <c r="AG8" s="252" t="str">
        <f t="shared" si="9"/>
        <v/>
      </c>
      <c r="AH8" s="119"/>
    </row>
    <row r="9" spans="1:34">
      <c r="A9" s="81">
        <f>список!A6</f>
        <v>5</v>
      </c>
      <c r="B9" s="92" t="str">
        <f>IF(список!B6="","",список!B6)</f>
        <v/>
      </c>
      <c r="C9" s="92" t="str">
        <f>IF(список!C6="","",список!C6)</f>
        <v/>
      </c>
      <c r="D9" s="224"/>
      <c r="E9" s="225"/>
      <c r="F9" s="225"/>
      <c r="G9" s="251" t="str">
        <f t="shared" si="0"/>
        <v/>
      </c>
      <c r="H9" s="252" t="str">
        <f t="shared" si="1"/>
        <v/>
      </c>
      <c r="I9" s="224"/>
      <c r="J9" s="225"/>
      <c r="K9" s="225"/>
      <c r="L9" s="251" t="str">
        <f t="shared" si="2"/>
        <v/>
      </c>
      <c r="M9" s="252" t="str">
        <f t="shared" si="3"/>
        <v/>
      </c>
      <c r="N9" s="224"/>
      <c r="O9" s="225"/>
      <c r="P9" s="225"/>
      <c r="Q9" s="251" t="str">
        <f t="shared" si="4"/>
        <v/>
      </c>
      <c r="R9" s="252" t="str">
        <f t="shared" si="5"/>
        <v/>
      </c>
      <c r="S9" s="224"/>
      <c r="T9" s="224"/>
      <c r="U9" s="225"/>
      <c r="V9" s="225"/>
      <c r="W9" s="251" t="str">
        <f t="shared" si="6"/>
        <v/>
      </c>
      <c r="X9" s="252" t="str">
        <f t="shared" si="7"/>
        <v/>
      </c>
      <c r="Y9" s="224"/>
      <c r="Z9" s="225"/>
      <c r="AA9" s="225"/>
      <c r="AB9" s="224"/>
      <c r="AC9" s="225"/>
      <c r="AD9" s="225"/>
      <c r="AE9" s="244"/>
      <c r="AF9" s="251" t="str">
        <f t="shared" si="8"/>
        <v/>
      </c>
      <c r="AG9" s="252" t="str">
        <f t="shared" si="9"/>
        <v/>
      </c>
      <c r="AH9" s="119"/>
    </row>
    <row r="10" spans="1:34">
      <c r="A10" s="81">
        <f>список!A7</f>
        <v>6</v>
      </c>
      <c r="B10" s="92" t="str">
        <f>IF(список!B7="","",список!B7)</f>
        <v/>
      </c>
      <c r="C10" s="92" t="str">
        <f>IF(список!C7="","",список!C7)</f>
        <v/>
      </c>
      <c r="D10" s="224"/>
      <c r="E10" s="225"/>
      <c r="F10" s="225"/>
      <c r="G10" s="251" t="str">
        <f t="shared" si="0"/>
        <v/>
      </c>
      <c r="H10" s="252" t="str">
        <f t="shared" si="1"/>
        <v/>
      </c>
      <c r="I10" s="224"/>
      <c r="J10" s="225"/>
      <c r="K10" s="225"/>
      <c r="L10" s="251" t="str">
        <f t="shared" si="2"/>
        <v/>
      </c>
      <c r="M10" s="252" t="str">
        <f t="shared" si="3"/>
        <v/>
      </c>
      <c r="N10" s="224"/>
      <c r="O10" s="225"/>
      <c r="P10" s="225"/>
      <c r="Q10" s="251" t="str">
        <f t="shared" si="4"/>
        <v/>
      </c>
      <c r="R10" s="252" t="str">
        <f t="shared" si="5"/>
        <v/>
      </c>
      <c r="S10" s="224"/>
      <c r="T10" s="224"/>
      <c r="U10" s="225"/>
      <c r="V10" s="225"/>
      <c r="W10" s="251" t="str">
        <f t="shared" si="6"/>
        <v/>
      </c>
      <c r="X10" s="252" t="str">
        <f t="shared" si="7"/>
        <v/>
      </c>
      <c r="Y10" s="224"/>
      <c r="Z10" s="225"/>
      <c r="AA10" s="225"/>
      <c r="AB10" s="224"/>
      <c r="AC10" s="225"/>
      <c r="AD10" s="225"/>
      <c r="AE10" s="244"/>
      <c r="AF10" s="251" t="str">
        <f t="shared" si="8"/>
        <v/>
      </c>
      <c r="AG10" s="252" t="str">
        <f t="shared" si="9"/>
        <v/>
      </c>
      <c r="AH10" s="119"/>
    </row>
    <row r="11" spans="1:34">
      <c r="A11" s="81">
        <f>список!A8</f>
        <v>7</v>
      </c>
      <c r="B11" s="92" t="str">
        <f>IF(список!B8="","",список!B8)</f>
        <v/>
      </c>
      <c r="C11" s="92" t="str">
        <f>IF(список!C8="","",список!C8)</f>
        <v/>
      </c>
      <c r="D11" s="224"/>
      <c r="E11" s="225"/>
      <c r="F11" s="225"/>
      <c r="G11" s="251" t="str">
        <f t="shared" si="0"/>
        <v/>
      </c>
      <c r="H11" s="252" t="str">
        <f t="shared" si="1"/>
        <v/>
      </c>
      <c r="I11" s="224"/>
      <c r="J11" s="225"/>
      <c r="K11" s="225"/>
      <c r="L11" s="251" t="str">
        <f t="shared" si="2"/>
        <v/>
      </c>
      <c r="M11" s="252" t="str">
        <f t="shared" si="3"/>
        <v/>
      </c>
      <c r="N11" s="224"/>
      <c r="O11" s="225"/>
      <c r="P11" s="225"/>
      <c r="Q11" s="251" t="str">
        <f t="shared" si="4"/>
        <v/>
      </c>
      <c r="R11" s="252" t="str">
        <f t="shared" si="5"/>
        <v/>
      </c>
      <c r="S11" s="224"/>
      <c r="T11" s="224"/>
      <c r="U11" s="225"/>
      <c r="V11" s="225"/>
      <c r="W11" s="251" t="str">
        <f t="shared" si="6"/>
        <v/>
      </c>
      <c r="X11" s="252" t="str">
        <f t="shared" si="7"/>
        <v/>
      </c>
      <c r="Y11" s="224"/>
      <c r="Z11" s="225"/>
      <c r="AA11" s="225"/>
      <c r="AB11" s="224"/>
      <c r="AC11" s="225"/>
      <c r="AD11" s="225"/>
      <c r="AE11" s="244"/>
      <c r="AF11" s="251" t="str">
        <f t="shared" si="8"/>
        <v/>
      </c>
      <c r="AG11" s="252" t="str">
        <f t="shared" si="9"/>
        <v/>
      </c>
      <c r="AH11" s="119"/>
    </row>
    <row r="12" spans="1:34">
      <c r="A12" s="81">
        <f>список!A9</f>
        <v>8</v>
      </c>
      <c r="B12" s="92" t="str">
        <f>IF(список!B9="","",список!B9)</f>
        <v/>
      </c>
      <c r="C12" s="92" t="str">
        <f>IF(список!C9="","",список!C9)</f>
        <v/>
      </c>
      <c r="D12" s="224"/>
      <c r="E12" s="225"/>
      <c r="F12" s="225"/>
      <c r="G12" s="251" t="str">
        <f t="shared" si="0"/>
        <v/>
      </c>
      <c r="H12" s="252" t="str">
        <f t="shared" si="1"/>
        <v/>
      </c>
      <c r="I12" s="224"/>
      <c r="J12" s="225"/>
      <c r="K12" s="225"/>
      <c r="L12" s="251" t="str">
        <f t="shared" si="2"/>
        <v/>
      </c>
      <c r="M12" s="252" t="str">
        <f t="shared" si="3"/>
        <v/>
      </c>
      <c r="N12" s="224"/>
      <c r="O12" s="225"/>
      <c r="P12" s="225"/>
      <c r="Q12" s="251" t="str">
        <f t="shared" si="4"/>
        <v/>
      </c>
      <c r="R12" s="252" t="str">
        <f t="shared" si="5"/>
        <v/>
      </c>
      <c r="S12" s="224"/>
      <c r="T12" s="224"/>
      <c r="U12" s="225"/>
      <c r="V12" s="225"/>
      <c r="W12" s="251" t="str">
        <f t="shared" si="6"/>
        <v/>
      </c>
      <c r="X12" s="252" t="str">
        <f t="shared" si="7"/>
        <v/>
      </c>
      <c r="Y12" s="224"/>
      <c r="Z12" s="225"/>
      <c r="AA12" s="225"/>
      <c r="AB12" s="224"/>
      <c r="AC12" s="225"/>
      <c r="AD12" s="225"/>
      <c r="AE12" s="244"/>
      <c r="AF12" s="251" t="str">
        <f t="shared" si="8"/>
        <v/>
      </c>
      <c r="AG12" s="252" t="str">
        <f t="shared" si="9"/>
        <v/>
      </c>
      <c r="AH12" s="119"/>
    </row>
    <row r="13" spans="1:34">
      <c r="A13" s="81">
        <f>список!A10</f>
        <v>9</v>
      </c>
      <c r="B13" s="92" t="str">
        <f>IF(список!B10="","",список!B10)</f>
        <v/>
      </c>
      <c r="C13" s="92" t="str">
        <f>IF(список!C10="","",список!C10)</f>
        <v/>
      </c>
      <c r="D13" s="224"/>
      <c r="E13" s="225"/>
      <c r="F13" s="225"/>
      <c r="G13" s="251" t="str">
        <f t="shared" si="0"/>
        <v/>
      </c>
      <c r="H13" s="252" t="str">
        <f t="shared" si="1"/>
        <v/>
      </c>
      <c r="I13" s="224"/>
      <c r="J13" s="225"/>
      <c r="K13" s="225"/>
      <c r="L13" s="251" t="str">
        <f t="shared" si="2"/>
        <v/>
      </c>
      <c r="M13" s="252" t="str">
        <f t="shared" si="3"/>
        <v/>
      </c>
      <c r="N13" s="224"/>
      <c r="O13" s="225"/>
      <c r="P13" s="225"/>
      <c r="Q13" s="251" t="str">
        <f t="shared" si="4"/>
        <v/>
      </c>
      <c r="R13" s="252" t="str">
        <f t="shared" si="5"/>
        <v/>
      </c>
      <c r="S13" s="224"/>
      <c r="T13" s="224"/>
      <c r="U13" s="225"/>
      <c r="V13" s="225"/>
      <c r="W13" s="251" t="str">
        <f t="shared" si="6"/>
        <v/>
      </c>
      <c r="X13" s="252" t="str">
        <f t="shared" si="7"/>
        <v/>
      </c>
      <c r="Y13" s="224"/>
      <c r="Z13" s="225"/>
      <c r="AA13" s="225"/>
      <c r="AB13" s="224"/>
      <c r="AC13" s="225"/>
      <c r="AD13" s="225"/>
      <c r="AE13" s="244"/>
      <c r="AF13" s="251" t="str">
        <f t="shared" si="8"/>
        <v/>
      </c>
      <c r="AG13" s="252" t="str">
        <f t="shared" si="9"/>
        <v/>
      </c>
      <c r="AH13" s="119"/>
    </row>
    <row r="14" spans="1:34">
      <c r="A14" s="81">
        <f>список!A11</f>
        <v>10</v>
      </c>
      <c r="B14" s="92" t="str">
        <f>IF(список!B11="","",список!B11)</f>
        <v/>
      </c>
      <c r="C14" s="92" t="str">
        <f>IF(список!C11="","",список!C11)</f>
        <v/>
      </c>
      <c r="D14" s="224"/>
      <c r="E14" s="225"/>
      <c r="F14" s="225"/>
      <c r="G14" s="251" t="str">
        <f t="shared" si="0"/>
        <v/>
      </c>
      <c r="H14" s="252" t="str">
        <f t="shared" si="1"/>
        <v/>
      </c>
      <c r="I14" s="224"/>
      <c r="J14" s="225"/>
      <c r="K14" s="225"/>
      <c r="L14" s="251" t="str">
        <f t="shared" si="2"/>
        <v/>
      </c>
      <c r="M14" s="252" t="str">
        <f t="shared" si="3"/>
        <v/>
      </c>
      <c r="N14" s="224"/>
      <c r="O14" s="225"/>
      <c r="P14" s="225"/>
      <c r="Q14" s="251" t="str">
        <f t="shared" si="4"/>
        <v/>
      </c>
      <c r="R14" s="252" t="str">
        <f t="shared" si="5"/>
        <v/>
      </c>
      <c r="S14" s="224"/>
      <c r="T14" s="224"/>
      <c r="U14" s="225"/>
      <c r="V14" s="225"/>
      <c r="W14" s="251" t="str">
        <f t="shared" si="6"/>
        <v/>
      </c>
      <c r="X14" s="252" t="str">
        <f t="shared" si="7"/>
        <v/>
      </c>
      <c r="Y14" s="224"/>
      <c r="Z14" s="225"/>
      <c r="AA14" s="225"/>
      <c r="AB14" s="224"/>
      <c r="AC14" s="225"/>
      <c r="AD14" s="225"/>
      <c r="AE14" s="244"/>
      <c r="AF14" s="251" t="str">
        <f t="shared" si="8"/>
        <v/>
      </c>
      <c r="AG14" s="252" t="str">
        <f t="shared" si="9"/>
        <v/>
      </c>
      <c r="AH14" s="119"/>
    </row>
    <row r="15" spans="1:34">
      <c r="A15" s="81">
        <f>список!A12</f>
        <v>11</v>
      </c>
      <c r="B15" s="92" t="str">
        <f>IF(список!B12="","",список!B12)</f>
        <v/>
      </c>
      <c r="C15" s="92" t="str">
        <f>IF(список!C12="","",список!C12)</f>
        <v/>
      </c>
      <c r="D15" s="224"/>
      <c r="E15" s="225"/>
      <c r="F15" s="225"/>
      <c r="G15" s="251" t="str">
        <f t="shared" si="0"/>
        <v/>
      </c>
      <c r="H15" s="252" t="str">
        <f t="shared" si="1"/>
        <v/>
      </c>
      <c r="I15" s="224"/>
      <c r="J15" s="225"/>
      <c r="K15" s="225"/>
      <c r="L15" s="251" t="str">
        <f t="shared" si="2"/>
        <v/>
      </c>
      <c r="M15" s="252" t="str">
        <f t="shared" si="3"/>
        <v/>
      </c>
      <c r="N15" s="224"/>
      <c r="O15" s="225"/>
      <c r="P15" s="225"/>
      <c r="Q15" s="251" t="str">
        <f t="shared" si="4"/>
        <v/>
      </c>
      <c r="R15" s="252" t="str">
        <f t="shared" si="5"/>
        <v/>
      </c>
      <c r="S15" s="224"/>
      <c r="T15" s="224"/>
      <c r="U15" s="225"/>
      <c r="V15" s="225"/>
      <c r="W15" s="251" t="str">
        <f t="shared" si="6"/>
        <v/>
      </c>
      <c r="X15" s="252" t="str">
        <f t="shared" si="7"/>
        <v/>
      </c>
      <c r="Y15" s="224"/>
      <c r="Z15" s="225"/>
      <c r="AA15" s="225"/>
      <c r="AB15" s="224"/>
      <c r="AC15" s="225"/>
      <c r="AD15" s="225"/>
      <c r="AE15" s="244"/>
      <c r="AF15" s="251" t="str">
        <f t="shared" si="8"/>
        <v/>
      </c>
      <c r="AG15" s="252" t="str">
        <f t="shared" si="9"/>
        <v/>
      </c>
      <c r="AH15" s="119"/>
    </row>
    <row r="16" spans="1:34">
      <c r="A16" s="81">
        <f>список!A13</f>
        <v>12</v>
      </c>
      <c r="B16" s="92" t="str">
        <f>IF(список!B13="","",список!B13)</f>
        <v/>
      </c>
      <c r="C16" s="92" t="str">
        <f>IF(список!C13="","",список!C13)</f>
        <v/>
      </c>
      <c r="D16" s="224"/>
      <c r="E16" s="225"/>
      <c r="F16" s="225"/>
      <c r="G16" s="251" t="str">
        <f t="shared" si="0"/>
        <v/>
      </c>
      <c r="H16" s="252" t="str">
        <f t="shared" si="1"/>
        <v/>
      </c>
      <c r="I16" s="224"/>
      <c r="J16" s="225"/>
      <c r="K16" s="225"/>
      <c r="L16" s="251" t="str">
        <f t="shared" si="2"/>
        <v/>
      </c>
      <c r="M16" s="252" t="str">
        <f t="shared" si="3"/>
        <v/>
      </c>
      <c r="N16" s="224"/>
      <c r="O16" s="225"/>
      <c r="P16" s="225"/>
      <c r="Q16" s="251" t="str">
        <f t="shared" si="4"/>
        <v/>
      </c>
      <c r="R16" s="252" t="str">
        <f t="shared" si="5"/>
        <v/>
      </c>
      <c r="S16" s="224"/>
      <c r="T16" s="224"/>
      <c r="U16" s="225"/>
      <c r="V16" s="225"/>
      <c r="W16" s="251" t="str">
        <f t="shared" si="6"/>
        <v/>
      </c>
      <c r="X16" s="252" t="str">
        <f t="shared" si="7"/>
        <v/>
      </c>
      <c r="Y16" s="224"/>
      <c r="Z16" s="225"/>
      <c r="AA16" s="225"/>
      <c r="AB16" s="224"/>
      <c r="AC16" s="225"/>
      <c r="AD16" s="225"/>
      <c r="AE16" s="244"/>
      <c r="AF16" s="251" t="str">
        <f t="shared" si="8"/>
        <v/>
      </c>
      <c r="AG16" s="252" t="str">
        <f t="shared" si="9"/>
        <v/>
      </c>
      <c r="AH16" s="119"/>
    </row>
    <row r="17" spans="1:34">
      <c r="A17" s="81">
        <f>список!A14</f>
        <v>13</v>
      </c>
      <c r="B17" s="92" t="str">
        <f>IF(список!B14="","",список!B14)</f>
        <v/>
      </c>
      <c r="C17" s="92" t="str">
        <f>IF(список!C14="","",список!C14)</f>
        <v/>
      </c>
      <c r="D17" s="224"/>
      <c r="E17" s="225"/>
      <c r="F17" s="225"/>
      <c r="G17" s="251" t="str">
        <f t="shared" si="0"/>
        <v/>
      </c>
      <c r="H17" s="252" t="str">
        <f t="shared" si="1"/>
        <v/>
      </c>
      <c r="I17" s="224"/>
      <c r="J17" s="225"/>
      <c r="K17" s="225"/>
      <c r="L17" s="251" t="str">
        <f t="shared" si="2"/>
        <v/>
      </c>
      <c r="M17" s="252" t="str">
        <f t="shared" si="3"/>
        <v/>
      </c>
      <c r="N17" s="224"/>
      <c r="O17" s="225"/>
      <c r="P17" s="225"/>
      <c r="Q17" s="251" t="str">
        <f t="shared" si="4"/>
        <v/>
      </c>
      <c r="R17" s="252" t="str">
        <f t="shared" si="5"/>
        <v/>
      </c>
      <c r="S17" s="224"/>
      <c r="T17" s="224"/>
      <c r="U17" s="225"/>
      <c r="V17" s="225"/>
      <c r="W17" s="251" t="str">
        <f t="shared" si="6"/>
        <v/>
      </c>
      <c r="X17" s="252" t="str">
        <f t="shared" si="7"/>
        <v/>
      </c>
      <c r="Y17" s="224"/>
      <c r="Z17" s="225"/>
      <c r="AA17" s="225"/>
      <c r="AB17" s="224"/>
      <c r="AC17" s="225"/>
      <c r="AD17" s="225"/>
      <c r="AE17" s="244"/>
      <c r="AF17" s="251" t="str">
        <f t="shared" si="8"/>
        <v/>
      </c>
      <c r="AG17" s="252" t="str">
        <f t="shared" si="9"/>
        <v/>
      </c>
      <c r="AH17" s="119"/>
    </row>
    <row r="18" spans="1:34">
      <c r="A18" s="81">
        <f>список!A15</f>
        <v>14</v>
      </c>
      <c r="B18" s="92" t="str">
        <f>IF(список!B15="","",список!B15)</f>
        <v/>
      </c>
      <c r="C18" s="92" t="str">
        <f>IF(список!C15="","",список!C15)</f>
        <v/>
      </c>
      <c r="D18" s="224"/>
      <c r="E18" s="225"/>
      <c r="F18" s="225"/>
      <c r="G18" s="251" t="str">
        <f t="shared" si="0"/>
        <v/>
      </c>
      <c r="H18" s="252" t="str">
        <f t="shared" si="1"/>
        <v/>
      </c>
      <c r="I18" s="224"/>
      <c r="J18" s="225"/>
      <c r="K18" s="225"/>
      <c r="L18" s="251" t="str">
        <f t="shared" si="2"/>
        <v/>
      </c>
      <c r="M18" s="252" t="str">
        <f t="shared" si="3"/>
        <v/>
      </c>
      <c r="N18" s="224"/>
      <c r="O18" s="225"/>
      <c r="P18" s="225"/>
      <c r="Q18" s="251" t="str">
        <f t="shared" si="4"/>
        <v/>
      </c>
      <c r="R18" s="252" t="str">
        <f t="shared" si="5"/>
        <v/>
      </c>
      <c r="S18" s="224"/>
      <c r="T18" s="224"/>
      <c r="U18" s="225"/>
      <c r="V18" s="225"/>
      <c r="W18" s="251" t="str">
        <f t="shared" si="6"/>
        <v/>
      </c>
      <c r="X18" s="252" t="str">
        <f t="shared" si="7"/>
        <v/>
      </c>
      <c r="Y18" s="224"/>
      <c r="Z18" s="225"/>
      <c r="AA18" s="225"/>
      <c r="AB18" s="224"/>
      <c r="AC18" s="225"/>
      <c r="AD18" s="225"/>
      <c r="AE18" s="244"/>
      <c r="AF18" s="251" t="str">
        <f t="shared" si="8"/>
        <v/>
      </c>
      <c r="AG18" s="252" t="str">
        <f t="shared" si="9"/>
        <v/>
      </c>
      <c r="AH18" s="119"/>
    </row>
    <row r="19" spans="1:34">
      <c r="A19" s="81">
        <f>список!A16</f>
        <v>15</v>
      </c>
      <c r="B19" s="92" t="str">
        <f>IF(список!B16="","",список!B16)</f>
        <v/>
      </c>
      <c r="C19" s="92" t="str">
        <f>IF(список!C16="","",список!C16)</f>
        <v/>
      </c>
      <c r="D19" s="224"/>
      <c r="E19" s="225"/>
      <c r="F19" s="225"/>
      <c r="G19" s="251" t="str">
        <f t="shared" si="0"/>
        <v/>
      </c>
      <c r="H19" s="252" t="str">
        <f t="shared" si="1"/>
        <v/>
      </c>
      <c r="I19" s="224"/>
      <c r="J19" s="225"/>
      <c r="K19" s="225"/>
      <c r="L19" s="251" t="str">
        <f t="shared" si="2"/>
        <v/>
      </c>
      <c r="M19" s="252" t="str">
        <f t="shared" si="3"/>
        <v/>
      </c>
      <c r="N19" s="224"/>
      <c r="O19" s="225"/>
      <c r="P19" s="225"/>
      <c r="Q19" s="251" t="str">
        <f t="shared" si="4"/>
        <v/>
      </c>
      <c r="R19" s="252" t="str">
        <f t="shared" si="5"/>
        <v/>
      </c>
      <c r="S19" s="224"/>
      <c r="T19" s="224"/>
      <c r="U19" s="225"/>
      <c r="V19" s="225"/>
      <c r="W19" s="251" t="str">
        <f t="shared" si="6"/>
        <v/>
      </c>
      <c r="X19" s="252" t="str">
        <f t="shared" si="7"/>
        <v/>
      </c>
      <c r="Y19" s="224"/>
      <c r="Z19" s="225"/>
      <c r="AA19" s="225"/>
      <c r="AB19" s="224"/>
      <c r="AC19" s="225"/>
      <c r="AD19" s="225"/>
      <c r="AE19" s="244"/>
      <c r="AF19" s="251" t="str">
        <f t="shared" si="8"/>
        <v/>
      </c>
      <c r="AG19" s="252" t="str">
        <f t="shared" si="9"/>
        <v/>
      </c>
      <c r="AH19" s="119"/>
    </row>
    <row r="20" spans="1:34">
      <c r="A20" s="81">
        <f>список!A17</f>
        <v>16</v>
      </c>
      <c r="B20" s="92" t="str">
        <f>IF(список!B17="","",список!B17)</f>
        <v/>
      </c>
      <c r="C20" s="92" t="str">
        <f>IF(список!C17="","",список!C17)</f>
        <v/>
      </c>
      <c r="D20" s="224"/>
      <c r="E20" s="225"/>
      <c r="F20" s="225"/>
      <c r="G20" s="251" t="str">
        <f t="shared" si="0"/>
        <v/>
      </c>
      <c r="H20" s="252" t="str">
        <f t="shared" si="1"/>
        <v/>
      </c>
      <c r="I20" s="224"/>
      <c r="J20" s="225"/>
      <c r="K20" s="225"/>
      <c r="L20" s="251" t="str">
        <f t="shared" si="2"/>
        <v/>
      </c>
      <c r="M20" s="252" t="str">
        <f t="shared" si="3"/>
        <v/>
      </c>
      <c r="N20" s="224"/>
      <c r="O20" s="225"/>
      <c r="P20" s="225"/>
      <c r="Q20" s="251" t="str">
        <f t="shared" si="4"/>
        <v/>
      </c>
      <c r="R20" s="252" t="str">
        <f t="shared" si="5"/>
        <v/>
      </c>
      <c r="S20" s="224"/>
      <c r="T20" s="224"/>
      <c r="U20" s="225"/>
      <c r="V20" s="225"/>
      <c r="W20" s="251" t="str">
        <f t="shared" si="6"/>
        <v/>
      </c>
      <c r="X20" s="252" t="str">
        <f t="shared" si="7"/>
        <v/>
      </c>
      <c r="Y20" s="224"/>
      <c r="Z20" s="225"/>
      <c r="AA20" s="225"/>
      <c r="AB20" s="224"/>
      <c r="AC20" s="225"/>
      <c r="AD20" s="225"/>
      <c r="AE20" s="244"/>
      <c r="AF20" s="251" t="str">
        <f t="shared" si="8"/>
        <v/>
      </c>
      <c r="AG20" s="252" t="str">
        <f t="shared" si="9"/>
        <v/>
      </c>
      <c r="AH20" s="119"/>
    </row>
    <row r="21" spans="1:34">
      <c r="A21" s="81">
        <f>список!A18</f>
        <v>17</v>
      </c>
      <c r="B21" s="92" t="str">
        <f>IF(список!B18="","",список!B18)</f>
        <v/>
      </c>
      <c r="C21" s="92" t="str">
        <f>IF(список!C18="","",список!C18)</f>
        <v/>
      </c>
      <c r="D21" s="224"/>
      <c r="E21" s="225"/>
      <c r="F21" s="225"/>
      <c r="G21" s="251" t="str">
        <f t="shared" si="0"/>
        <v/>
      </c>
      <c r="H21" s="252" t="str">
        <f t="shared" si="1"/>
        <v/>
      </c>
      <c r="I21" s="224"/>
      <c r="J21" s="225"/>
      <c r="K21" s="225"/>
      <c r="L21" s="251" t="str">
        <f t="shared" si="2"/>
        <v/>
      </c>
      <c r="M21" s="252" t="str">
        <f t="shared" si="3"/>
        <v/>
      </c>
      <c r="N21" s="224"/>
      <c r="O21" s="225"/>
      <c r="P21" s="225"/>
      <c r="Q21" s="251" t="str">
        <f t="shared" si="4"/>
        <v/>
      </c>
      <c r="R21" s="252" t="str">
        <f t="shared" si="5"/>
        <v/>
      </c>
      <c r="S21" s="224"/>
      <c r="T21" s="224"/>
      <c r="U21" s="225"/>
      <c r="V21" s="225"/>
      <c r="W21" s="251" t="str">
        <f t="shared" si="6"/>
        <v/>
      </c>
      <c r="X21" s="252" t="str">
        <f t="shared" si="7"/>
        <v/>
      </c>
      <c r="Y21" s="224"/>
      <c r="Z21" s="225"/>
      <c r="AA21" s="225"/>
      <c r="AB21" s="224"/>
      <c r="AC21" s="225"/>
      <c r="AD21" s="225"/>
      <c r="AE21" s="244"/>
      <c r="AF21" s="251" t="str">
        <f t="shared" si="8"/>
        <v/>
      </c>
      <c r="AG21" s="252" t="str">
        <f t="shared" si="9"/>
        <v/>
      </c>
      <c r="AH21" s="119"/>
    </row>
    <row r="22" spans="1:34">
      <c r="A22" s="81">
        <f>список!A19</f>
        <v>18</v>
      </c>
      <c r="B22" s="92" t="str">
        <f>IF(список!B19="","",список!B19)</f>
        <v/>
      </c>
      <c r="C22" s="92" t="str">
        <f>IF(список!C19="","",список!C19)</f>
        <v/>
      </c>
      <c r="D22" s="224"/>
      <c r="E22" s="225"/>
      <c r="F22" s="225"/>
      <c r="G22" s="251" t="str">
        <f t="shared" si="0"/>
        <v/>
      </c>
      <c r="H22" s="252" t="str">
        <f t="shared" si="1"/>
        <v/>
      </c>
      <c r="I22" s="224"/>
      <c r="J22" s="225"/>
      <c r="K22" s="225"/>
      <c r="L22" s="251" t="str">
        <f t="shared" si="2"/>
        <v/>
      </c>
      <c r="M22" s="252" t="str">
        <f t="shared" si="3"/>
        <v/>
      </c>
      <c r="N22" s="224"/>
      <c r="O22" s="225"/>
      <c r="P22" s="225"/>
      <c r="Q22" s="251" t="str">
        <f t="shared" si="4"/>
        <v/>
      </c>
      <c r="R22" s="252" t="str">
        <f t="shared" si="5"/>
        <v/>
      </c>
      <c r="S22" s="224"/>
      <c r="T22" s="224"/>
      <c r="U22" s="225"/>
      <c r="V22" s="225"/>
      <c r="W22" s="251" t="str">
        <f t="shared" si="6"/>
        <v/>
      </c>
      <c r="X22" s="252" t="str">
        <f t="shared" si="7"/>
        <v/>
      </c>
      <c r="Y22" s="224"/>
      <c r="Z22" s="225"/>
      <c r="AA22" s="225"/>
      <c r="AB22" s="224"/>
      <c r="AC22" s="225"/>
      <c r="AD22" s="225"/>
      <c r="AE22" s="244"/>
      <c r="AF22" s="251" t="str">
        <f t="shared" si="8"/>
        <v/>
      </c>
      <c r="AG22" s="252" t="str">
        <f t="shared" si="9"/>
        <v/>
      </c>
      <c r="AH22" s="119"/>
    </row>
    <row r="23" spans="1:34">
      <c r="A23" s="81">
        <f>список!A20</f>
        <v>19</v>
      </c>
      <c r="B23" s="92" t="str">
        <f>IF(список!B20="","",список!B20)</f>
        <v/>
      </c>
      <c r="C23" s="92" t="str">
        <f>IF(список!C20="","",список!C20)</f>
        <v/>
      </c>
      <c r="D23" s="224"/>
      <c r="E23" s="225"/>
      <c r="F23" s="225"/>
      <c r="G23" s="251" t="str">
        <f t="shared" si="0"/>
        <v/>
      </c>
      <c r="H23" s="252" t="str">
        <f t="shared" si="1"/>
        <v/>
      </c>
      <c r="I23" s="224"/>
      <c r="J23" s="225"/>
      <c r="K23" s="225"/>
      <c r="L23" s="251" t="str">
        <f t="shared" si="2"/>
        <v/>
      </c>
      <c r="M23" s="252" t="str">
        <f t="shared" si="3"/>
        <v/>
      </c>
      <c r="N23" s="224"/>
      <c r="O23" s="225"/>
      <c r="P23" s="225"/>
      <c r="Q23" s="251" t="str">
        <f t="shared" si="4"/>
        <v/>
      </c>
      <c r="R23" s="252" t="str">
        <f t="shared" si="5"/>
        <v/>
      </c>
      <c r="S23" s="224"/>
      <c r="T23" s="224"/>
      <c r="U23" s="225"/>
      <c r="V23" s="225"/>
      <c r="W23" s="251" t="str">
        <f t="shared" si="6"/>
        <v/>
      </c>
      <c r="X23" s="252" t="str">
        <f t="shared" si="7"/>
        <v/>
      </c>
      <c r="Y23" s="224"/>
      <c r="Z23" s="225"/>
      <c r="AA23" s="225"/>
      <c r="AB23" s="224"/>
      <c r="AC23" s="225"/>
      <c r="AD23" s="225"/>
      <c r="AE23" s="244"/>
      <c r="AF23" s="251" t="str">
        <f t="shared" si="8"/>
        <v/>
      </c>
      <c r="AG23" s="252" t="str">
        <f t="shared" si="9"/>
        <v/>
      </c>
      <c r="AH23" s="119"/>
    </row>
    <row r="24" spans="1:34">
      <c r="A24" s="81">
        <f>список!A21</f>
        <v>20</v>
      </c>
      <c r="B24" s="92" t="str">
        <f>IF(список!B21="","",список!B21)</f>
        <v/>
      </c>
      <c r="C24" s="92" t="str">
        <f>IF(список!C21="","",список!C21)</f>
        <v/>
      </c>
      <c r="D24" s="224"/>
      <c r="E24" s="225"/>
      <c r="F24" s="225"/>
      <c r="G24" s="251" t="str">
        <f t="shared" si="0"/>
        <v/>
      </c>
      <c r="H24" s="252" t="str">
        <f t="shared" si="1"/>
        <v/>
      </c>
      <c r="I24" s="224"/>
      <c r="J24" s="225"/>
      <c r="K24" s="225"/>
      <c r="L24" s="251" t="str">
        <f t="shared" si="2"/>
        <v/>
      </c>
      <c r="M24" s="252" t="str">
        <f t="shared" si="3"/>
        <v/>
      </c>
      <c r="N24" s="224"/>
      <c r="O24" s="225"/>
      <c r="P24" s="225"/>
      <c r="Q24" s="251" t="str">
        <f t="shared" si="4"/>
        <v/>
      </c>
      <c r="R24" s="252" t="str">
        <f t="shared" si="5"/>
        <v/>
      </c>
      <c r="S24" s="224"/>
      <c r="T24" s="224"/>
      <c r="U24" s="225"/>
      <c r="V24" s="225"/>
      <c r="W24" s="251" t="str">
        <f t="shared" si="6"/>
        <v/>
      </c>
      <c r="X24" s="252" t="str">
        <f t="shared" si="7"/>
        <v/>
      </c>
      <c r="Y24" s="224"/>
      <c r="Z24" s="225"/>
      <c r="AA24" s="225"/>
      <c r="AB24" s="224"/>
      <c r="AC24" s="225"/>
      <c r="AD24" s="225"/>
      <c r="AE24" s="244"/>
      <c r="AF24" s="251" t="str">
        <f t="shared" si="8"/>
        <v/>
      </c>
      <c r="AG24" s="252" t="str">
        <f t="shared" si="9"/>
        <v/>
      </c>
      <c r="AH24" s="119"/>
    </row>
    <row r="25" spans="1:34">
      <c r="A25" s="81">
        <f>список!A22</f>
        <v>21</v>
      </c>
      <c r="B25" s="92" t="str">
        <f>IF(список!B22="","",список!B22)</f>
        <v/>
      </c>
      <c r="C25" s="92" t="str">
        <f>IF(список!C22="","",список!C22)</f>
        <v/>
      </c>
      <c r="D25" s="224"/>
      <c r="E25" s="225"/>
      <c r="F25" s="225"/>
      <c r="G25" s="251" t="str">
        <f t="shared" si="0"/>
        <v/>
      </c>
      <c r="H25" s="252" t="str">
        <f t="shared" si="1"/>
        <v/>
      </c>
      <c r="I25" s="224"/>
      <c r="J25" s="225"/>
      <c r="K25" s="225"/>
      <c r="L25" s="251" t="str">
        <f t="shared" si="2"/>
        <v/>
      </c>
      <c r="M25" s="252" t="str">
        <f t="shared" si="3"/>
        <v/>
      </c>
      <c r="N25" s="224"/>
      <c r="O25" s="225"/>
      <c r="P25" s="225"/>
      <c r="Q25" s="251" t="str">
        <f t="shared" si="4"/>
        <v/>
      </c>
      <c r="R25" s="252" t="str">
        <f t="shared" si="5"/>
        <v/>
      </c>
      <c r="S25" s="224"/>
      <c r="T25" s="224"/>
      <c r="U25" s="225"/>
      <c r="V25" s="225"/>
      <c r="W25" s="251" t="str">
        <f t="shared" si="6"/>
        <v/>
      </c>
      <c r="X25" s="252" t="str">
        <f t="shared" si="7"/>
        <v/>
      </c>
      <c r="Y25" s="224"/>
      <c r="Z25" s="225"/>
      <c r="AA25" s="225"/>
      <c r="AB25" s="224"/>
      <c r="AC25" s="225"/>
      <c r="AD25" s="225"/>
      <c r="AE25" s="244"/>
      <c r="AF25" s="251" t="str">
        <f t="shared" si="8"/>
        <v/>
      </c>
      <c r="AG25" s="252" t="str">
        <f t="shared" si="9"/>
        <v/>
      </c>
      <c r="AH25" s="119"/>
    </row>
    <row r="26" spans="1:34">
      <c r="A26" s="81">
        <f>список!A23</f>
        <v>22</v>
      </c>
      <c r="B26" s="92" t="str">
        <f>IF(список!B23="","",список!B23)</f>
        <v/>
      </c>
      <c r="C26" s="92" t="str">
        <f>IF(список!C23="","",список!C23)</f>
        <v/>
      </c>
      <c r="D26" s="224"/>
      <c r="E26" s="225"/>
      <c r="F26" s="225"/>
      <c r="G26" s="251" t="str">
        <f t="shared" si="0"/>
        <v/>
      </c>
      <c r="H26" s="252" t="str">
        <f t="shared" si="1"/>
        <v/>
      </c>
      <c r="I26" s="224"/>
      <c r="J26" s="225"/>
      <c r="K26" s="225"/>
      <c r="L26" s="251" t="str">
        <f t="shared" si="2"/>
        <v/>
      </c>
      <c r="M26" s="252" t="str">
        <f t="shared" si="3"/>
        <v/>
      </c>
      <c r="N26" s="224"/>
      <c r="O26" s="225"/>
      <c r="P26" s="225"/>
      <c r="Q26" s="251" t="str">
        <f t="shared" si="4"/>
        <v/>
      </c>
      <c r="R26" s="252" t="str">
        <f t="shared" si="5"/>
        <v/>
      </c>
      <c r="S26" s="224"/>
      <c r="T26" s="224"/>
      <c r="U26" s="225"/>
      <c r="V26" s="225"/>
      <c r="W26" s="251" t="str">
        <f t="shared" si="6"/>
        <v/>
      </c>
      <c r="X26" s="252" t="str">
        <f t="shared" si="7"/>
        <v/>
      </c>
      <c r="Y26" s="224"/>
      <c r="Z26" s="225"/>
      <c r="AA26" s="225"/>
      <c r="AB26" s="224"/>
      <c r="AC26" s="225"/>
      <c r="AD26" s="225"/>
      <c r="AE26" s="244"/>
      <c r="AF26" s="251" t="str">
        <f t="shared" si="8"/>
        <v/>
      </c>
      <c r="AG26" s="252" t="str">
        <f t="shared" si="9"/>
        <v/>
      </c>
      <c r="AH26" s="119"/>
    </row>
    <row r="27" spans="1:34">
      <c r="A27" s="81">
        <f>список!A24</f>
        <v>23</v>
      </c>
      <c r="B27" s="92" t="str">
        <f>IF(список!B24="","",список!B24)</f>
        <v/>
      </c>
      <c r="C27" s="92" t="str">
        <f>IF(список!C24="","",список!C24)</f>
        <v/>
      </c>
      <c r="D27" s="224"/>
      <c r="E27" s="225"/>
      <c r="F27" s="225"/>
      <c r="G27" s="251" t="str">
        <f t="shared" si="0"/>
        <v/>
      </c>
      <c r="H27" s="252" t="str">
        <f t="shared" si="1"/>
        <v/>
      </c>
      <c r="I27" s="224"/>
      <c r="J27" s="225"/>
      <c r="K27" s="225"/>
      <c r="L27" s="251" t="str">
        <f t="shared" si="2"/>
        <v/>
      </c>
      <c r="M27" s="252" t="str">
        <f t="shared" si="3"/>
        <v/>
      </c>
      <c r="N27" s="224"/>
      <c r="O27" s="225"/>
      <c r="P27" s="225"/>
      <c r="Q27" s="251" t="str">
        <f t="shared" si="4"/>
        <v/>
      </c>
      <c r="R27" s="252" t="str">
        <f t="shared" si="5"/>
        <v/>
      </c>
      <c r="S27" s="224"/>
      <c r="T27" s="224"/>
      <c r="U27" s="225"/>
      <c r="V27" s="225"/>
      <c r="W27" s="251" t="str">
        <f t="shared" si="6"/>
        <v/>
      </c>
      <c r="X27" s="252" t="str">
        <f t="shared" si="7"/>
        <v/>
      </c>
      <c r="Y27" s="224"/>
      <c r="Z27" s="225"/>
      <c r="AA27" s="225"/>
      <c r="AB27" s="224"/>
      <c r="AC27" s="225"/>
      <c r="AD27" s="225"/>
      <c r="AE27" s="244"/>
      <c r="AF27" s="251" t="str">
        <f t="shared" si="8"/>
        <v/>
      </c>
      <c r="AG27" s="252" t="str">
        <f t="shared" si="9"/>
        <v/>
      </c>
      <c r="AH27" s="119"/>
    </row>
    <row r="28" spans="1:34">
      <c r="A28" s="81">
        <f>список!A25</f>
        <v>24</v>
      </c>
      <c r="B28" s="92" t="str">
        <f>IF(список!B25="","",список!B25)</f>
        <v/>
      </c>
      <c r="C28" s="92" t="str">
        <f>IF(список!C25="","",список!C25)</f>
        <v/>
      </c>
      <c r="D28" s="224"/>
      <c r="E28" s="225"/>
      <c r="F28" s="225"/>
      <c r="G28" s="251" t="str">
        <f t="shared" si="0"/>
        <v/>
      </c>
      <c r="H28" s="252" t="str">
        <f t="shared" si="1"/>
        <v/>
      </c>
      <c r="I28" s="224"/>
      <c r="J28" s="225"/>
      <c r="K28" s="225"/>
      <c r="L28" s="251" t="str">
        <f t="shared" si="2"/>
        <v/>
      </c>
      <c r="M28" s="252" t="str">
        <f t="shared" si="3"/>
        <v/>
      </c>
      <c r="N28" s="224"/>
      <c r="O28" s="225"/>
      <c r="P28" s="225"/>
      <c r="Q28" s="251" t="str">
        <f t="shared" si="4"/>
        <v/>
      </c>
      <c r="R28" s="252" t="str">
        <f t="shared" si="5"/>
        <v/>
      </c>
      <c r="S28" s="224"/>
      <c r="T28" s="224"/>
      <c r="U28" s="225"/>
      <c r="V28" s="225"/>
      <c r="W28" s="251" t="str">
        <f t="shared" si="6"/>
        <v/>
      </c>
      <c r="X28" s="252" t="str">
        <f t="shared" si="7"/>
        <v/>
      </c>
      <c r="Y28" s="224"/>
      <c r="Z28" s="225"/>
      <c r="AA28" s="225"/>
      <c r="AB28" s="224"/>
      <c r="AC28" s="225"/>
      <c r="AD28" s="225"/>
      <c r="AE28" s="244"/>
      <c r="AF28" s="251" t="str">
        <f t="shared" si="8"/>
        <v/>
      </c>
      <c r="AG28" s="252" t="str">
        <f t="shared" si="9"/>
        <v/>
      </c>
      <c r="AH28" s="119"/>
    </row>
    <row r="29" spans="1:34">
      <c r="A29" s="81">
        <f>список!A26</f>
        <v>25</v>
      </c>
      <c r="B29" s="92" t="str">
        <f>IF(список!B26="","",список!B26)</f>
        <v/>
      </c>
      <c r="C29" s="92" t="str">
        <f>IF(список!C26="","",список!C26)</f>
        <v/>
      </c>
      <c r="D29" s="224"/>
      <c r="E29" s="225"/>
      <c r="F29" s="225"/>
      <c r="G29" s="251" t="str">
        <f t="shared" si="0"/>
        <v/>
      </c>
      <c r="H29" s="252" t="str">
        <f t="shared" si="1"/>
        <v/>
      </c>
      <c r="I29" s="224"/>
      <c r="J29" s="225"/>
      <c r="K29" s="225"/>
      <c r="L29" s="251" t="str">
        <f t="shared" si="2"/>
        <v/>
      </c>
      <c r="M29" s="252" t="str">
        <f t="shared" si="3"/>
        <v/>
      </c>
      <c r="N29" s="224"/>
      <c r="O29" s="225"/>
      <c r="P29" s="225"/>
      <c r="Q29" s="251" t="str">
        <f t="shared" si="4"/>
        <v/>
      </c>
      <c r="R29" s="252" t="str">
        <f t="shared" si="5"/>
        <v/>
      </c>
      <c r="S29" s="224"/>
      <c r="T29" s="224"/>
      <c r="U29" s="225"/>
      <c r="V29" s="225"/>
      <c r="W29" s="251" t="str">
        <f t="shared" si="6"/>
        <v/>
      </c>
      <c r="X29" s="252" t="str">
        <f t="shared" si="7"/>
        <v/>
      </c>
      <c r="Y29" s="224"/>
      <c r="Z29" s="225"/>
      <c r="AA29" s="225"/>
      <c r="AB29" s="224"/>
      <c r="AC29" s="225"/>
      <c r="AD29" s="225"/>
      <c r="AE29" s="244"/>
      <c r="AF29" s="251" t="str">
        <f t="shared" si="8"/>
        <v/>
      </c>
      <c r="AG29" s="252" t="str">
        <f t="shared" si="9"/>
        <v/>
      </c>
      <c r="AH29" s="119"/>
    </row>
    <row r="30" spans="1:34">
      <c r="A30" s="81">
        <f>список!A27</f>
        <v>26</v>
      </c>
      <c r="B30" s="92" t="str">
        <f>IF(список!B27="","",список!B27)</f>
        <v/>
      </c>
      <c r="C30" s="92" t="str">
        <f>IF(список!C27="","",список!C27)</f>
        <v/>
      </c>
      <c r="D30" s="224"/>
      <c r="E30" s="225"/>
      <c r="F30" s="225"/>
      <c r="G30" s="251" t="str">
        <f t="shared" ref="G30:G39" si="10">IF(D30="","",IF(E30="","",IF(F30="","",SUM(D30:F30)/3)))</f>
        <v/>
      </c>
      <c r="H30" s="252" t="str">
        <f t="shared" si="1"/>
        <v/>
      </c>
      <c r="I30" s="224"/>
      <c r="J30" s="225"/>
      <c r="K30" s="225"/>
      <c r="L30" s="251" t="str">
        <f t="shared" si="2"/>
        <v/>
      </c>
      <c r="M30" s="252" t="str">
        <f t="shared" si="3"/>
        <v/>
      </c>
      <c r="N30" s="224"/>
      <c r="O30" s="225"/>
      <c r="P30" s="225"/>
      <c r="Q30" s="251" t="str">
        <f t="shared" si="4"/>
        <v/>
      </c>
      <c r="R30" s="252" t="str">
        <f t="shared" si="5"/>
        <v/>
      </c>
      <c r="S30" s="224"/>
      <c r="T30" s="224"/>
      <c r="U30" s="225"/>
      <c r="V30" s="225"/>
      <c r="W30" s="251" t="str">
        <f t="shared" si="6"/>
        <v/>
      </c>
      <c r="X30" s="252" t="str">
        <f t="shared" si="7"/>
        <v/>
      </c>
      <c r="Y30" s="224"/>
      <c r="Z30" s="225"/>
      <c r="AA30" s="225"/>
      <c r="AB30" s="224"/>
      <c r="AC30" s="225"/>
      <c r="AD30" s="225"/>
      <c r="AE30" s="244"/>
      <c r="AF30" s="251" t="str">
        <f t="shared" si="8"/>
        <v/>
      </c>
      <c r="AG30" s="252" t="str">
        <f t="shared" si="9"/>
        <v/>
      </c>
      <c r="AH30" s="119"/>
    </row>
    <row r="31" spans="1:34">
      <c r="A31" s="81">
        <f>список!A28</f>
        <v>27</v>
      </c>
      <c r="B31" s="92" t="str">
        <f>IF(список!B28="","",список!B28)</f>
        <v/>
      </c>
      <c r="C31" s="92" t="str">
        <f>IF(список!C28="","",список!C28)</f>
        <v/>
      </c>
      <c r="D31" s="224"/>
      <c r="E31" s="225"/>
      <c r="F31" s="225"/>
      <c r="G31" s="251" t="str">
        <f t="shared" si="10"/>
        <v/>
      </c>
      <c r="H31" s="252" t="str">
        <f t="shared" si="1"/>
        <v/>
      </c>
      <c r="I31" s="224"/>
      <c r="J31" s="225"/>
      <c r="K31" s="225"/>
      <c r="L31" s="251" t="str">
        <f t="shared" si="2"/>
        <v/>
      </c>
      <c r="M31" s="252" t="str">
        <f t="shared" si="3"/>
        <v/>
      </c>
      <c r="N31" s="224"/>
      <c r="O31" s="225"/>
      <c r="P31" s="225"/>
      <c r="Q31" s="251" t="str">
        <f t="shared" si="4"/>
        <v/>
      </c>
      <c r="R31" s="252" t="str">
        <f t="shared" si="5"/>
        <v/>
      </c>
      <c r="S31" s="224"/>
      <c r="T31" s="224"/>
      <c r="U31" s="225"/>
      <c r="V31" s="225"/>
      <c r="W31" s="251" t="str">
        <f t="shared" si="6"/>
        <v/>
      </c>
      <c r="X31" s="252" t="str">
        <f t="shared" si="7"/>
        <v/>
      </c>
      <c r="Y31" s="224"/>
      <c r="Z31" s="225"/>
      <c r="AA31" s="225"/>
      <c r="AB31" s="224"/>
      <c r="AC31" s="225"/>
      <c r="AD31" s="225"/>
      <c r="AE31" s="244"/>
      <c r="AF31" s="251" t="str">
        <f t="shared" si="8"/>
        <v/>
      </c>
      <c r="AG31" s="252" t="str">
        <f t="shared" si="9"/>
        <v/>
      </c>
      <c r="AH31" s="119"/>
    </row>
    <row r="32" spans="1:34">
      <c r="A32" s="81">
        <f>список!A29</f>
        <v>28</v>
      </c>
      <c r="B32" s="92" t="str">
        <f>IF(список!B29="","",список!B29)</f>
        <v/>
      </c>
      <c r="C32" s="92" t="str">
        <f>IF(список!C29="","",список!C29)</f>
        <v/>
      </c>
      <c r="D32" s="224"/>
      <c r="E32" s="225"/>
      <c r="F32" s="225"/>
      <c r="G32" s="251" t="str">
        <f t="shared" si="10"/>
        <v/>
      </c>
      <c r="H32" s="252" t="str">
        <f t="shared" si="1"/>
        <v/>
      </c>
      <c r="I32" s="224"/>
      <c r="J32" s="225"/>
      <c r="K32" s="225"/>
      <c r="L32" s="251" t="str">
        <f t="shared" si="2"/>
        <v/>
      </c>
      <c r="M32" s="252" t="str">
        <f t="shared" si="3"/>
        <v/>
      </c>
      <c r="N32" s="224"/>
      <c r="O32" s="225"/>
      <c r="P32" s="225"/>
      <c r="Q32" s="251" t="str">
        <f t="shared" si="4"/>
        <v/>
      </c>
      <c r="R32" s="252" t="str">
        <f t="shared" si="5"/>
        <v/>
      </c>
      <c r="S32" s="224"/>
      <c r="T32" s="224"/>
      <c r="U32" s="225"/>
      <c r="V32" s="225"/>
      <c r="W32" s="251" t="str">
        <f t="shared" si="6"/>
        <v/>
      </c>
      <c r="X32" s="252" t="str">
        <f t="shared" si="7"/>
        <v/>
      </c>
      <c r="Y32" s="224"/>
      <c r="Z32" s="225"/>
      <c r="AA32" s="225"/>
      <c r="AB32" s="224"/>
      <c r="AC32" s="225"/>
      <c r="AD32" s="225"/>
      <c r="AE32" s="244"/>
      <c r="AF32" s="251" t="str">
        <f t="shared" si="8"/>
        <v/>
      </c>
      <c r="AG32" s="252" t="str">
        <f t="shared" si="9"/>
        <v/>
      </c>
      <c r="AH32" s="119"/>
    </row>
    <row r="33" spans="1:34">
      <c r="A33" s="81">
        <f>список!A30</f>
        <v>29</v>
      </c>
      <c r="B33" s="92" t="str">
        <f>IF(список!B30="","",список!B30)</f>
        <v/>
      </c>
      <c r="C33" s="92" t="str">
        <f>IF(список!C30="","",список!C30)</f>
        <v/>
      </c>
      <c r="D33" s="224"/>
      <c r="E33" s="225"/>
      <c r="F33" s="225"/>
      <c r="G33" s="251" t="str">
        <f t="shared" si="10"/>
        <v/>
      </c>
      <c r="H33" s="252" t="str">
        <f t="shared" si="1"/>
        <v/>
      </c>
      <c r="I33" s="224"/>
      <c r="J33" s="225"/>
      <c r="K33" s="225"/>
      <c r="L33" s="251" t="str">
        <f t="shared" si="2"/>
        <v/>
      </c>
      <c r="M33" s="252" t="str">
        <f t="shared" si="3"/>
        <v/>
      </c>
      <c r="N33" s="224"/>
      <c r="O33" s="225"/>
      <c r="P33" s="225"/>
      <c r="Q33" s="251" t="str">
        <f t="shared" si="4"/>
        <v/>
      </c>
      <c r="R33" s="252" t="str">
        <f t="shared" si="5"/>
        <v/>
      </c>
      <c r="S33" s="224"/>
      <c r="T33" s="224"/>
      <c r="U33" s="225"/>
      <c r="V33" s="225"/>
      <c r="W33" s="251" t="str">
        <f t="shared" si="6"/>
        <v/>
      </c>
      <c r="X33" s="252" t="str">
        <f t="shared" si="7"/>
        <v/>
      </c>
      <c r="Y33" s="224"/>
      <c r="Z33" s="225"/>
      <c r="AA33" s="225"/>
      <c r="AB33" s="224"/>
      <c r="AC33" s="225"/>
      <c r="AD33" s="225"/>
      <c r="AE33" s="244"/>
      <c r="AF33" s="251" t="str">
        <f t="shared" si="8"/>
        <v/>
      </c>
      <c r="AG33" s="252" t="str">
        <f t="shared" si="9"/>
        <v/>
      </c>
      <c r="AH33" s="119"/>
    </row>
    <row r="34" spans="1:34">
      <c r="A34" s="81">
        <f>список!A31</f>
        <v>30</v>
      </c>
      <c r="B34" s="92" t="str">
        <f>IF(список!B31="","",список!B31)</f>
        <v/>
      </c>
      <c r="C34" s="92" t="str">
        <f>IF(список!C31="","",список!C31)</f>
        <v/>
      </c>
      <c r="D34" s="224"/>
      <c r="E34" s="225"/>
      <c r="F34" s="225"/>
      <c r="G34" s="251" t="str">
        <f t="shared" si="10"/>
        <v/>
      </c>
      <c r="H34" s="252" t="str">
        <f t="shared" si="1"/>
        <v/>
      </c>
      <c r="I34" s="224"/>
      <c r="J34" s="225"/>
      <c r="K34" s="225"/>
      <c r="L34" s="251" t="str">
        <f t="shared" si="2"/>
        <v/>
      </c>
      <c r="M34" s="252" t="str">
        <f t="shared" si="3"/>
        <v/>
      </c>
      <c r="N34" s="224"/>
      <c r="O34" s="225"/>
      <c r="P34" s="225"/>
      <c r="Q34" s="251" t="str">
        <f t="shared" si="4"/>
        <v/>
      </c>
      <c r="R34" s="252" t="str">
        <f t="shared" si="5"/>
        <v/>
      </c>
      <c r="S34" s="224"/>
      <c r="T34" s="224"/>
      <c r="U34" s="225"/>
      <c r="V34" s="225"/>
      <c r="W34" s="251" t="str">
        <f t="shared" si="6"/>
        <v/>
      </c>
      <c r="X34" s="252" t="str">
        <f t="shared" si="7"/>
        <v/>
      </c>
      <c r="Y34" s="224"/>
      <c r="Z34" s="225"/>
      <c r="AA34" s="225"/>
      <c r="AB34" s="224"/>
      <c r="AC34" s="225"/>
      <c r="AD34" s="225"/>
      <c r="AE34" s="244"/>
      <c r="AF34" s="251" t="str">
        <f t="shared" si="8"/>
        <v/>
      </c>
      <c r="AG34" s="252" t="str">
        <f t="shared" si="9"/>
        <v/>
      </c>
      <c r="AH34" s="119"/>
    </row>
    <row r="35" spans="1:34" ht="15.75">
      <c r="A35" s="81">
        <f>список!A32</f>
        <v>31</v>
      </c>
      <c r="B35" s="92" t="str">
        <f>IF(список!B32="","",список!B32)</f>
        <v/>
      </c>
      <c r="C35" s="92" t="str">
        <f>IF(список!C32="","",список!C32)</f>
        <v/>
      </c>
      <c r="D35" s="225"/>
      <c r="E35" s="225"/>
      <c r="F35" s="244"/>
      <c r="G35" s="251" t="str">
        <f t="shared" si="10"/>
        <v/>
      </c>
      <c r="H35" s="252" t="str">
        <f t="shared" si="1"/>
        <v/>
      </c>
      <c r="I35" s="225"/>
      <c r="J35" s="225"/>
      <c r="K35" s="244"/>
      <c r="L35" s="251" t="str">
        <f t="shared" si="2"/>
        <v/>
      </c>
      <c r="M35" s="252" t="str">
        <f t="shared" si="3"/>
        <v/>
      </c>
      <c r="N35" s="225"/>
      <c r="O35" s="225"/>
      <c r="P35" s="244"/>
      <c r="Q35" s="251" t="str">
        <f t="shared" si="4"/>
        <v/>
      </c>
      <c r="R35" s="252" t="str">
        <f t="shared" si="5"/>
        <v/>
      </c>
      <c r="S35" s="224"/>
      <c r="T35" s="224"/>
      <c r="U35" s="225"/>
      <c r="V35" s="225"/>
      <c r="W35" s="251" t="str">
        <f t="shared" si="6"/>
        <v/>
      </c>
      <c r="X35" s="252" t="str">
        <f t="shared" si="7"/>
        <v/>
      </c>
      <c r="Y35" s="255"/>
      <c r="Z35" s="225"/>
      <c r="AA35" s="225"/>
      <c r="AB35" s="224"/>
      <c r="AC35" s="225"/>
      <c r="AD35" s="225"/>
      <c r="AE35" s="244"/>
      <c r="AF35" s="251" t="str">
        <f t="shared" si="8"/>
        <v/>
      </c>
      <c r="AG35" s="252" t="str">
        <f t="shared" si="9"/>
        <v/>
      </c>
      <c r="AH35" s="119"/>
    </row>
    <row r="36" spans="1:34">
      <c r="A36" s="81">
        <f>список!A33</f>
        <v>32</v>
      </c>
      <c r="B36" s="92" t="str">
        <f>IF(список!B33="","",список!B33)</f>
        <v/>
      </c>
      <c r="C36" s="92" t="str">
        <f>IF(список!C33="","",список!C33)</f>
        <v/>
      </c>
      <c r="D36" s="225"/>
      <c r="E36" s="225"/>
      <c r="F36" s="244"/>
      <c r="G36" s="251" t="str">
        <f t="shared" si="10"/>
        <v/>
      </c>
      <c r="H36" s="252" t="str">
        <f t="shared" si="1"/>
        <v/>
      </c>
      <c r="I36" s="211"/>
      <c r="J36" s="82"/>
      <c r="K36" s="210"/>
      <c r="L36" s="251" t="str">
        <f t="shared" si="2"/>
        <v/>
      </c>
      <c r="M36" s="252" t="str">
        <f t="shared" si="3"/>
        <v/>
      </c>
      <c r="N36" s="225"/>
      <c r="O36" s="225"/>
      <c r="P36" s="244"/>
      <c r="Q36" s="251" t="str">
        <f t="shared" si="4"/>
        <v/>
      </c>
      <c r="R36" s="252" t="str">
        <f t="shared" si="5"/>
        <v/>
      </c>
      <c r="S36" s="225"/>
      <c r="T36" s="225"/>
      <c r="U36" s="225"/>
      <c r="V36" s="244"/>
      <c r="W36" s="251" t="str">
        <f t="shared" si="6"/>
        <v/>
      </c>
      <c r="X36" s="252" t="str">
        <f t="shared" si="7"/>
        <v/>
      </c>
      <c r="Y36" s="211"/>
      <c r="Z36" s="82"/>
      <c r="AA36" s="82"/>
      <c r="AB36" s="225"/>
      <c r="AC36" s="225"/>
      <c r="AD36" s="225"/>
      <c r="AE36" s="244"/>
      <c r="AF36" s="251" t="str">
        <f t="shared" si="8"/>
        <v/>
      </c>
      <c r="AG36" s="252" t="str">
        <f t="shared" si="9"/>
        <v/>
      </c>
      <c r="AH36" s="119"/>
    </row>
    <row r="37" spans="1:34">
      <c r="A37" s="81">
        <f>список!A34</f>
        <v>33</v>
      </c>
      <c r="B37" s="92" t="str">
        <f>IF(список!B34="","",список!B34)</f>
        <v/>
      </c>
      <c r="C37" s="92" t="str">
        <f>IF(список!C34="","",список!C34)</f>
        <v/>
      </c>
      <c r="D37" s="224"/>
      <c r="E37" s="225"/>
      <c r="F37" s="225"/>
      <c r="G37" s="251" t="str">
        <f t="shared" si="10"/>
        <v/>
      </c>
      <c r="H37" s="252" t="str">
        <f t="shared" si="1"/>
        <v/>
      </c>
      <c r="I37" s="211"/>
      <c r="J37" s="82"/>
      <c r="K37" s="210"/>
      <c r="L37" s="251" t="str">
        <f t="shared" si="2"/>
        <v/>
      </c>
      <c r="M37" s="252" t="str">
        <f t="shared" si="3"/>
        <v/>
      </c>
      <c r="N37" s="211"/>
      <c r="O37" s="82"/>
      <c r="P37" s="210"/>
      <c r="Q37" s="251" t="str">
        <f t="shared" si="4"/>
        <v/>
      </c>
      <c r="R37" s="252" t="str">
        <f t="shared" si="5"/>
        <v/>
      </c>
      <c r="S37" s="225"/>
      <c r="T37" s="225"/>
      <c r="U37" s="225"/>
      <c r="V37" s="244"/>
      <c r="W37" s="251" t="str">
        <f t="shared" si="6"/>
        <v/>
      </c>
      <c r="X37" s="252" t="str">
        <f t="shared" si="7"/>
        <v/>
      </c>
      <c r="Y37" s="211"/>
      <c r="Z37" s="82"/>
      <c r="AA37" s="82"/>
      <c r="AB37" s="225"/>
      <c r="AC37" s="225"/>
      <c r="AD37" s="225"/>
      <c r="AE37" s="244"/>
      <c r="AF37" s="251" t="str">
        <f t="shared" si="8"/>
        <v/>
      </c>
      <c r="AG37" s="252" t="str">
        <f t="shared" si="9"/>
        <v/>
      </c>
      <c r="AH37" s="119"/>
    </row>
    <row r="38" spans="1:34">
      <c r="A38" s="81">
        <f>список!A35</f>
        <v>34</v>
      </c>
      <c r="B38" s="92" t="str">
        <f>IF(список!B35="","",список!B35)</f>
        <v/>
      </c>
      <c r="C38" s="92" t="str">
        <f>IF(список!C35="","",список!C35)</f>
        <v/>
      </c>
      <c r="D38" s="83"/>
      <c r="E38" s="83"/>
      <c r="F38" s="277"/>
      <c r="G38" s="251" t="str">
        <f t="shared" si="10"/>
        <v/>
      </c>
      <c r="H38" s="252" t="str">
        <f t="shared" si="1"/>
        <v/>
      </c>
      <c r="I38" s="274"/>
      <c r="J38" s="83"/>
      <c r="K38" s="277"/>
      <c r="L38" s="251" t="str">
        <f t="shared" si="2"/>
        <v/>
      </c>
      <c r="M38" s="252" t="str">
        <f t="shared" si="3"/>
        <v/>
      </c>
      <c r="N38" s="274"/>
      <c r="O38" s="83"/>
      <c r="P38" s="277"/>
      <c r="Q38" s="251" t="str">
        <f t="shared" si="4"/>
        <v/>
      </c>
      <c r="R38" s="252" t="str">
        <f t="shared" si="5"/>
        <v/>
      </c>
      <c r="S38" s="274"/>
      <c r="T38" s="83"/>
      <c r="U38" s="83"/>
      <c r="V38" s="277"/>
      <c r="W38" s="251" t="str">
        <f t="shared" si="6"/>
        <v/>
      </c>
      <c r="X38" s="252" t="str">
        <f t="shared" si="7"/>
        <v/>
      </c>
      <c r="Y38" s="274"/>
      <c r="Z38" s="83"/>
      <c r="AA38" s="83"/>
      <c r="AB38" s="83"/>
      <c r="AC38" s="83"/>
      <c r="AD38" s="83"/>
      <c r="AE38" s="277"/>
      <c r="AF38" s="251" t="str">
        <f t="shared" si="8"/>
        <v/>
      </c>
      <c r="AG38" s="252" t="str">
        <f t="shared" si="9"/>
        <v/>
      </c>
      <c r="AH38" s="119"/>
    </row>
    <row r="39" spans="1:34" ht="15.75" thickBot="1">
      <c r="A39" s="81">
        <f>список!A36</f>
        <v>35</v>
      </c>
      <c r="B39" s="92" t="str">
        <f>IF(список!B36="","",список!B36)</f>
        <v/>
      </c>
      <c r="C39" s="92" t="str">
        <f>IF(список!C36="","",список!C36)</f>
        <v/>
      </c>
      <c r="D39" s="83"/>
      <c r="E39" s="83"/>
      <c r="F39" s="277"/>
      <c r="G39" s="253" t="str">
        <f t="shared" si="10"/>
        <v/>
      </c>
      <c r="H39" s="254" t="str">
        <f t="shared" si="1"/>
        <v/>
      </c>
      <c r="I39" s="274"/>
      <c r="J39" s="83"/>
      <c r="K39" s="277"/>
      <c r="L39" s="253" t="str">
        <f t="shared" si="2"/>
        <v/>
      </c>
      <c r="M39" s="254" t="str">
        <f t="shared" si="3"/>
        <v/>
      </c>
      <c r="N39" s="274"/>
      <c r="O39" s="83"/>
      <c r="P39" s="277"/>
      <c r="Q39" s="253" t="str">
        <f t="shared" si="4"/>
        <v/>
      </c>
      <c r="R39" s="254" t="str">
        <f t="shared" si="5"/>
        <v/>
      </c>
      <c r="S39" s="274"/>
      <c r="T39" s="83"/>
      <c r="U39" s="83"/>
      <c r="V39" s="277"/>
      <c r="W39" s="253" t="str">
        <f t="shared" si="6"/>
        <v/>
      </c>
      <c r="X39" s="254" t="str">
        <f t="shared" si="7"/>
        <v/>
      </c>
      <c r="Y39" s="274"/>
      <c r="Z39" s="83"/>
      <c r="AA39" s="83"/>
      <c r="AB39" s="83"/>
      <c r="AC39" s="83"/>
      <c r="AD39" s="83"/>
      <c r="AE39" s="277"/>
      <c r="AF39" s="253" t="str">
        <f t="shared" si="8"/>
        <v/>
      </c>
      <c r="AG39" s="254" t="str">
        <f t="shared" si="9"/>
        <v/>
      </c>
      <c r="AH39" s="119"/>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0"/>
      <c r="B1" s="360"/>
      <c r="C1" s="360"/>
      <c r="D1" s="360"/>
      <c r="E1" s="360"/>
      <c r="F1" s="360"/>
      <c r="G1" s="360"/>
      <c r="H1" s="360"/>
      <c r="I1" s="360"/>
      <c r="J1" s="360"/>
      <c r="K1" s="360"/>
      <c r="L1" s="360"/>
      <c r="M1" s="360"/>
      <c r="N1" s="360"/>
    </row>
    <row r="2" spans="1:14" ht="15.75">
      <c r="A2" s="1" t="str">
        <f>список!A1</f>
        <v>№</v>
      </c>
      <c r="B2" s="1" t="str">
        <f>список!B1</f>
        <v>Фамилия, имя воспитанника</v>
      </c>
      <c r="C2" s="361">
        <v>1</v>
      </c>
      <c r="D2" s="361"/>
      <c r="E2" s="361">
        <v>2</v>
      </c>
      <c r="F2" s="361"/>
      <c r="G2" s="361">
        <v>3</v>
      </c>
      <c r="H2" s="361"/>
      <c r="I2" s="361">
        <v>4</v>
      </c>
      <c r="J2" s="361"/>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t="str">
        <f>IF(список!C8="","",список!C8)</f>
        <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67" t="str">
        <f>'[1]сырые баллы'!A1:Y1</f>
        <v>оценка уровня сформированности компонентов учебной деятельности</v>
      </c>
      <c r="B1" s="367"/>
      <c r="C1" s="367"/>
      <c r="D1" s="367"/>
      <c r="E1" s="368"/>
      <c r="F1" s="368"/>
      <c r="G1" s="368"/>
      <c r="H1" s="368"/>
      <c r="I1" s="368"/>
      <c r="J1" s="368"/>
      <c r="K1" s="368"/>
      <c r="L1" s="368"/>
      <c r="M1" s="368"/>
      <c r="N1" s="368"/>
      <c r="O1" s="368"/>
      <c r="P1" s="368"/>
      <c r="Q1" s="368"/>
      <c r="R1" s="368"/>
      <c r="S1" s="368"/>
      <c r="T1" s="368"/>
      <c r="U1" s="368"/>
      <c r="V1" s="368"/>
      <c r="W1" s="368"/>
      <c r="X1" s="368"/>
      <c r="Y1" s="369" t="s">
        <v>8</v>
      </c>
      <c r="Z1" s="370"/>
      <c r="AA1" s="370"/>
      <c r="AB1" s="370"/>
      <c r="AC1" s="370"/>
      <c r="AD1" s="370"/>
      <c r="AE1" s="370"/>
      <c r="AF1" s="370"/>
      <c r="AG1" s="370"/>
      <c r="AH1" s="370"/>
      <c r="AI1" s="370"/>
      <c r="AJ1" s="370"/>
      <c r="AK1" s="371"/>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2" t="str">
        <f>список!A1</f>
        <v>№</v>
      </c>
      <c r="B2" s="372" t="str">
        <f>'[1]сырые баллы'!B2:B3</f>
        <v>Ф.И.</v>
      </c>
      <c r="C2" s="372" t="str">
        <f>'[1]сырые баллы'!C2:C3</f>
        <v>Класс</v>
      </c>
      <c r="D2" s="373" t="str">
        <f>'[1]сырые баллы'!D2:D2</f>
        <v>дата заполнения</v>
      </c>
      <c r="E2" s="363" t="str">
        <f>'[1]сырые баллы'!E2:AO2</f>
        <v>часть А</v>
      </c>
      <c r="F2" s="364"/>
      <c r="G2" s="364"/>
      <c r="H2" s="364"/>
      <c r="I2" s="364"/>
      <c r="J2" s="364"/>
      <c r="K2" s="364"/>
      <c r="L2" s="364"/>
      <c r="M2" s="364"/>
      <c r="N2" s="364"/>
      <c r="O2" s="364"/>
      <c r="P2" s="364"/>
      <c r="Q2" s="364"/>
      <c r="R2" s="364"/>
      <c r="S2" s="364"/>
      <c r="T2" s="364"/>
      <c r="U2" s="364"/>
      <c r="V2" s="364"/>
      <c r="W2" s="364"/>
      <c r="X2" s="364"/>
      <c r="Y2" s="364"/>
      <c r="Z2" s="364"/>
      <c r="AA2" s="364"/>
      <c r="AB2" s="364"/>
      <c r="AC2" s="364"/>
      <c r="AD2" s="365"/>
      <c r="AE2" s="363" t="s">
        <v>7</v>
      </c>
      <c r="AF2" s="364"/>
      <c r="AG2" s="364"/>
      <c r="AH2" s="364"/>
      <c r="AI2" s="364"/>
      <c r="AJ2" s="364"/>
      <c r="AK2" s="364"/>
      <c r="AL2" s="364"/>
      <c r="AM2" s="364"/>
      <c r="AN2" s="364"/>
      <c r="AO2" s="364"/>
      <c r="AP2" s="364"/>
      <c r="AQ2" s="364"/>
      <c r="AR2" s="364"/>
      <c r="AS2" s="364"/>
      <c r="AT2" s="364"/>
      <c r="AU2" s="364"/>
      <c r="AV2" s="364"/>
      <c r="AW2" s="364"/>
      <c r="AX2" s="364"/>
      <c r="AY2" s="364"/>
      <c r="AZ2" s="364"/>
      <c r="BA2" s="364"/>
      <c r="BB2" s="364"/>
      <c r="BC2" s="364"/>
      <c r="BD2" s="364"/>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2"/>
      <c r="B3" s="372"/>
      <c r="C3" s="372"/>
      <c r="D3" s="374"/>
      <c r="E3" s="366">
        <v>1</v>
      </c>
      <c r="F3" s="366"/>
      <c r="G3" s="366">
        <v>2</v>
      </c>
      <c r="H3" s="366"/>
      <c r="I3" s="366">
        <f>'[1]сырые баллы'!G3</f>
        <v>3</v>
      </c>
      <c r="J3" s="366"/>
      <c r="K3" s="366">
        <v>4</v>
      </c>
      <c r="L3" s="366"/>
      <c r="M3" s="366">
        <v>5</v>
      </c>
      <c r="N3" s="366"/>
      <c r="O3" s="366">
        <v>6</v>
      </c>
      <c r="P3" s="366"/>
      <c r="Q3" s="366">
        <v>7</v>
      </c>
      <c r="R3" s="366"/>
      <c r="S3" s="366">
        <v>8</v>
      </c>
      <c r="T3" s="366"/>
      <c r="U3" s="366">
        <v>9</v>
      </c>
      <c r="V3" s="366"/>
      <c r="W3" s="366">
        <v>10</v>
      </c>
      <c r="X3" s="366"/>
      <c r="Y3" s="366">
        <v>11</v>
      </c>
      <c r="Z3" s="366"/>
      <c r="AA3" s="366">
        <v>12</v>
      </c>
      <c r="AB3" s="366"/>
      <c r="AC3" s="366">
        <v>13</v>
      </c>
      <c r="AD3" s="366"/>
      <c r="AE3" s="362">
        <v>1</v>
      </c>
      <c r="AF3" s="362"/>
      <c r="AG3" s="362">
        <v>2</v>
      </c>
      <c r="AH3" s="362"/>
      <c r="AI3" s="362">
        <v>3</v>
      </c>
      <c r="AJ3" s="362"/>
      <c r="AK3" s="362">
        <v>4</v>
      </c>
      <c r="AL3" s="362"/>
      <c r="AM3" s="362">
        <v>5</v>
      </c>
      <c r="AN3" s="362"/>
      <c r="AO3" s="362">
        <v>6</v>
      </c>
      <c r="AP3" s="362"/>
      <c r="AQ3" s="362">
        <v>7</v>
      </c>
      <c r="AR3" s="362"/>
      <c r="AS3" s="362">
        <v>8</v>
      </c>
      <c r="AT3" s="362"/>
      <c r="AU3" s="362">
        <v>9</v>
      </c>
      <c r="AV3" s="362"/>
      <c r="AW3" s="362">
        <v>10</v>
      </c>
      <c r="AX3" s="362"/>
      <c r="AY3" s="362">
        <v>11</v>
      </c>
      <c r="AZ3" s="362"/>
      <c r="BA3" s="362">
        <v>12</v>
      </c>
      <c r="BB3" s="362"/>
      <c r="BC3" s="362">
        <v>13</v>
      </c>
      <c r="BD3" s="362"/>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t="str">
        <f>IF(список!C3="","",список!C3)</f>
        <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t="str">
        <f>IF(список!C4="","",список!C4)</f>
        <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t="str">
        <f>IF(список!C5="","",список!C5)</f>
        <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t="str">
        <f>IF(список!C6="","",список!C6)</f>
        <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t="str">
        <f>IF(список!C7="","",список!C7)</f>
        <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t="str">
        <f>IF(список!C9="","",список!C9)</f>
        <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t="str">
        <f>IF(список!C10="","",список!C10)</f>
        <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t="str">
        <f>IF(список!C11="","",список!C11)</f>
        <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t="str">
        <f>IF(список!C12="","",список!C12)</f>
        <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t="str">
        <f>IF(список!C13="","",список!C13)</f>
        <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t="str">
        <f>IF(список!C14="","",список!C14)</f>
        <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t="str">
        <f>IF(список!C15="","",список!C15)</f>
        <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t="str">
        <f>IF(список!C16="","",список!C16)</f>
        <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t="str">
        <f>IF(список!C17="","",список!C17)</f>
        <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t="str">
        <f>IF(список!C18="","",список!C18)</f>
        <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t="str">
        <f>IF(список!C19="","",список!C19)</f>
        <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t="str">
        <f>IF(список!C20="","",список!C20)</f>
        <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t="str">
        <f>IF(список!C21="","",список!C21)</f>
        <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t="str">
        <f>IF(список!C22="","",список!C22)</f>
        <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t="str">
        <f>IF(список!C23="","",список!C23)</f>
        <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t="str">
        <f>IF(список!C24="","",список!C24)</f>
        <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t="str">
        <f>IF(список!C25="","",список!C25)</f>
        <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t="str">
        <f>IF(список!C26="","",список!C26)</f>
        <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t="str">
        <f>IF(список!C27="","",список!C27)</f>
        <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t="str">
        <f>IF(список!C28="","",список!C28)</f>
        <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t="str">
        <f>IF(список!C29="","",список!C29)</f>
        <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t="str">
        <f>IF(список!C8="","",список!C8)</f>
        <v/>
      </c>
      <c r="C32" s="1" t="str">
        <f>IF(список!C30="","",список!C30)</f>
        <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t="str">
        <f>IF(список!C31="","",список!C31)</f>
        <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t="str">
        <f>IF(список!C32="","",список!C32)</f>
        <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5" t="e">
        <f>#REF!</f>
        <v>#REF!</v>
      </c>
      <c r="B1" s="376"/>
      <c r="C1" s="376"/>
      <c r="D1" s="376"/>
      <c r="E1" s="376"/>
      <c r="F1" s="376"/>
      <c r="G1" s="376"/>
      <c r="H1" s="376"/>
      <c r="I1" s="376"/>
      <c r="J1" s="376"/>
      <c r="K1" s="376"/>
      <c r="L1" s="376"/>
      <c r="M1" s="376"/>
      <c r="N1" s="376"/>
      <c r="O1" s="376"/>
      <c r="P1" s="376"/>
      <c r="Q1" s="376"/>
      <c r="R1" s="376" t="s">
        <v>11</v>
      </c>
      <c r="S1" s="376"/>
      <c r="T1" s="376"/>
      <c r="U1" s="376"/>
      <c r="V1" s="376"/>
      <c r="W1" s="376"/>
      <c r="X1" s="376"/>
      <c r="Y1" s="376"/>
      <c r="Z1" s="376"/>
      <c r="AA1" s="376"/>
      <c r="AB1" s="376"/>
      <c r="AC1" s="376"/>
      <c r="AD1" s="376"/>
      <c r="AE1" s="376"/>
      <c r="AF1" s="376"/>
      <c r="AG1" s="376"/>
      <c r="AH1" s="376"/>
      <c r="AI1" s="376"/>
      <c r="AJ1" s="14"/>
      <c r="AK1" s="14"/>
      <c r="AL1" s="14"/>
      <c r="AM1" s="14"/>
      <c r="AN1" s="14"/>
      <c r="AO1" s="14"/>
      <c r="AP1" s="14"/>
      <c r="AQ1" s="14"/>
      <c r="AR1" s="15"/>
    </row>
    <row r="2" spans="1:44" ht="12.75" customHeight="1">
      <c r="A2" s="372" t="str">
        <f>список!A1</f>
        <v>№</v>
      </c>
      <c r="B2" s="372" t="str">
        <f>список!B1</f>
        <v>Фамилия, имя воспитанника</v>
      </c>
      <c r="C2" s="372" t="str">
        <f>список!C1</f>
        <v xml:space="preserve">дата </v>
      </c>
      <c r="D2" s="372" t="str">
        <f>список!D1</f>
        <v>Группа</v>
      </c>
      <c r="E2" s="373" t="s">
        <v>6</v>
      </c>
      <c r="F2" s="377"/>
      <c r="G2" s="377"/>
      <c r="H2" s="377"/>
      <c r="I2" s="377"/>
      <c r="J2" s="377"/>
      <c r="K2" s="377"/>
      <c r="L2" s="377"/>
      <c r="M2" s="377"/>
      <c r="N2" s="377"/>
      <c r="O2" s="377"/>
      <c r="P2" s="377"/>
      <c r="Q2" s="377"/>
      <c r="R2" s="377"/>
      <c r="S2" s="377"/>
      <c r="T2" s="377"/>
      <c r="U2" s="377"/>
      <c r="V2" s="377"/>
      <c r="W2" s="377"/>
      <c r="X2" s="378"/>
      <c r="Y2" s="373" t="s">
        <v>9</v>
      </c>
      <c r="Z2" s="377"/>
      <c r="AA2" s="377"/>
      <c r="AB2" s="377"/>
      <c r="AC2" s="377"/>
      <c r="AD2" s="377"/>
      <c r="AE2" s="377"/>
      <c r="AF2" s="377"/>
      <c r="AG2" s="377"/>
      <c r="AH2" s="377"/>
      <c r="AI2" s="377"/>
      <c r="AJ2" s="377"/>
      <c r="AK2" s="377"/>
      <c r="AL2" s="377"/>
      <c r="AM2" s="377"/>
      <c r="AN2" s="377"/>
      <c r="AO2" s="377"/>
      <c r="AP2" s="378"/>
    </row>
    <row r="3" spans="1:44" ht="23.25" customHeight="1">
      <c r="A3" s="372"/>
      <c r="B3" s="372"/>
      <c r="C3" s="372"/>
      <c r="D3" s="372"/>
      <c r="E3" s="379">
        <v>2</v>
      </c>
      <c r="F3" s="380"/>
      <c r="G3" s="379">
        <v>3</v>
      </c>
      <c r="H3" s="380"/>
      <c r="I3" s="379">
        <v>6</v>
      </c>
      <c r="J3" s="380"/>
      <c r="K3" s="381">
        <v>14</v>
      </c>
      <c r="L3" s="381"/>
      <c r="M3" s="381">
        <v>15</v>
      </c>
      <c r="N3" s="381"/>
      <c r="O3" s="381">
        <v>16</v>
      </c>
      <c r="P3" s="381"/>
      <c r="Q3" s="381">
        <v>17</v>
      </c>
      <c r="R3" s="381"/>
      <c r="S3" s="381">
        <v>18</v>
      </c>
      <c r="T3" s="381"/>
      <c r="U3" s="381">
        <v>19</v>
      </c>
      <c r="V3" s="381"/>
      <c r="W3" s="381">
        <v>20</v>
      </c>
      <c r="X3" s="381"/>
      <c r="Y3" s="383">
        <v>2</v>
      </c>
      <c r="Z3" s="384"/>
      <c r="AA3" s="383">
        <v>3</v>
      </c>
      <c r="AB3" s="384"/>
      <c r="AC3" s="382">
        <v>14</v>
      </c>
      <c r="AD3" s="382"/>
      <c r="AE3" s="382">
        <v>15</v>
      </c>
      <c r="AF3" s="382"/>
      <c r="AG3" s="382">
        <v>16</v>
      </c>
      <c r="AH3" s="382"/>
      <c r="AI3" s="382">
        <v>17</v>
      </c>
      <c r="AJ3" s="382"/>
      <c r="AK3" s="382">
        <v>18</v>
      </c>
      <c r="AL3" s="382"/>
      <c r="AM3" s="382">
        <v>19</v>
      </c>
      <c r="AN3" s="382"/>
      <c r="AO3" s="382">
        <v>20</v>
      </c>
      <c r="AP3" s="382"/>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5" t="e">
        <f>целеполагание!A1</f>
        <v>#REF!</v>
      </c>
      <c r="B1" s="376"/>
      <c r="C1" s="376"/>
      <c r="D1" s="376"/>
      <c r="E1" s="376"/>
      <c r="F1" s="376"/>
      <c r="G1" s="376"/>
      <c r="H1" s="376"/>
      <c r="I1" s="376"/>
      <c r="J1" s="376"/>
      <c r="K1" s="376" t="s">
        <v>11</v>
      </c>
      <c r="L1" s="376"/>
      <c r="M1" s="376"/>
      <c r="N1" s="376"/>
      <c r="O1" s="376"/>
      <c r="P1" s="376"/>
      <c r="Q1" s="376"/>
      <c r="R1" s="376"/>
      <c r="S1" s="376"/>
      <c r="T1" s="376"/>
      <c r="U1" s="376"/>
      <c r="V1" s="376"/>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2" t="str">
        <f>'[1]сырые баллы'!A2:A3</f>
        <v>№</v>
      </c>
      <c r="B2" s="372" t="str">
        <f>'[1]сырые баллы'!B2:B3</f>
        <v>Ф.И.</v>
      </c>
      <c r="C2" s="372" t="str">
        <f>'[1]сырые баллы'!C2:C3</f>
        <v>Класс</v>
      </c>
      <c r="D2" s="374" t="str">
        <f>'[1]сырые баллы'!D2:D2</f>
        <v>дата заполнения</v>
      </c>
      <c r="E2" s="373" t="s">
        <v>6</v>
      </c>
      <c r="F2" s="377"/>
      <c r="G2" s="377"/>
      <c r="H2" s="377"/>
      <c r="I2" s="377"/>
      <c r="J2" s="377"/>
      <c r="K2" s="377"/>
      <c r="L2" s="377"/>
      <c r="M2" s="377"/>
      <c r="N2" s="377"/>
      <c r="O2" s="377"/>
      <c r="P2" s="377"/>
      <c r="Q2" s="377"/>
      <c r="R2" s="377"/>
      <c r="S2" s="377"/>
      <c r="T2" s="377"/>
      <c r="U2" s="377"/>
      <c r="V2" s="377"/>
      <c r="W2" s="377"/>
      <c r="X2" s="378"/>
      <c r="Y2" s="373" t="s">
        <v>9</v>
      </c>
      <c r="Z2" s="377"/>
      <c r="AA2" s="377"/>
      <c r="AB2" s="377"/>
      <c r="AC2" s="377"/>
      <c r="AD2" s="377"/>
      <c r="AE2" s="377"/>
      <c r="AF2" s="377"/>
      <c r="AG2" s="377"/>
      <c r="AH2" s="377"/>
      <c r="AI2" s="377"/>
      <c r="AJ2" s="377"/>
      <c r="AK2" s="377"/>
      <c r="AL2" s="377"/>
      <c r="AM2" s="377"/>
      <c r="AN2" s="377"/>
      <c r="AO2" s="377"/>
      <c r="AP2" s="378"/>
    </row>
    <row r="3" spans="1:44" ht="23.25" customHeight="1">
      <c r="A3" s="372"/>
      <c r="B3" s="372"/>
      <c r="C3" s="372"/>
      <c r="D3" s="374"/>
      <c r="E3" s="379">
        <v>2</v>
      </c>
      <c r="F3" s="380"/>
      <c r="G3" s="379">
        <v>3</v>
      </c>
      <c r="H3" s="380"/>
      <c r="I3" s="379">
        <v>6</v>
      </c>
      <c r="J3" s="380"/>
      <c r="K3" s="381">
        <f>'[1]сырые баллы'!R3</f>
        <v>14</v>
      </c>
      <c r="L3" s="381"/>
      <c r="M3" s="381">
        <f>'[1]сырые баллы'!S3</f>
        <v>15</v>
      </c>
      <c r="N3" s="381"/>
      <c r="O3" s="381">
        <f>'[1]сырые баллы'!T3</f>
        <v>16</v>
      </c>
      <c r="P3" s="381"/>
      <c r="Q3" s="381">
        <f>'[1]сырые баллы'!U3</f>
        <v>17</v>
      </c>
      <c r="R3" s="381"/>
      <c r="S3" s="381">
        <f>'[1]сырые баллы'!V3</f>
        <v>18</v>
      </c>
      <c r="T3" s="381"/>
      <c r="U3" s="381">
        <f>'[1]сырые баллы'!W3</f>
        <v>19</v>
      </c>
      <c r="V3" s="381"/>
      <c r="W3" s="381">
        <f>'[1]сырые баллы'!X3</f>
        <v>20</v>
      </c>
      <c r="X3" s="381"/>
      <c r="Y3" s="383">
        <v>2</v>
      </c>
      <c r="Z3" s="384"/>
      <c r="AA3" s="383">
        <v>3</v>
      </c>
      <c r="AB3" s="384"/>
      <c r="AC3" s="382">
        <f>'[1]сырые баллы'!BC3</f>
        <v>14</v>
      </c>
      <c r="AD3" s="382"/>
      <c r="AE3" s="382">
        <f>'[1]сырые баллы'!BD3</f>
        <v>15</v>
      </c>
      <c r="AF3" s="382"/>
      <c r="AG3" s="382">
        <f>'[1]сырые баллы'!BE3</f>
        <v>16</v>
      </c>
      <c r="AH3" s="382"/>
      <c r="AI3" s="382">
        <f>'[1]сырые баллы'!BF3</f>
        <v>17</v>
      </c>
      <c r="AJ3" s="382"/>
      <c r="AK3" s="382">
        <f>'[1]сырые баллы'!BG3</f>
        <v>18</v>
      </c>
      <c r="AL3" s="382"/>
      <c r="AM3" s="382">
        <f>'[1]сырые баллы'!BH3</f>
        <v>19</v>
      </c>
      <c r="AN3" s="382"/>
      <c r="AO3" s="382">
        <f>'[1]сырые баллы'!BI3</f>
        <v>20</v>
      </c>
      <c r="AP3" s="382"/>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t="str">
        <f>IF(список!C8="","",список!C8)</f>
        <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5" t="e">
        <f>#REF!</f>
        <v>#REF!</v>
      </c>
      <c r="B1" s="376"/>
      <c r="C1" s="376"/>
      <c r="D1" s="376"/>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6"/>
      <c r="AR1" s="390"/>
    </row>
    <row r="2" spans="1:44">
      <c r="A2" s="372" t="str">
        <f>список!A1</f>
        <v>№</v>
      </c>
      <c r="B2" s="372" t="str">
        <f>список!B1</f>
        <v>Фамилия, имя воспитанника</v>
      </c>
      <c r="C2" s="372" t="str">
        <f>список!C1</f>
        <v xml:space="preserve">дата </v>
      </c>
      <c r="D2" s="396" t="str">
        <f>список!D1</f>
        <v>Группа</v>
      </c>
      <c r="E2" s="391" t="s">
        <v>6</v>
      </c>
      <c r="F2" s="392"/>
      <c r="G2" s="392"/>
      <c r="H2" s="392"/>
      <c r="I2" s="392"/>
      <c r="J2" s="392"/>
      <c r="K2" s="392"/>
      <c r="L2" s="392"/>
      <c r="M2" s="392"/>
      <c r="N2" s="392"/>
      <c r="O2" s="392"/>
      <c r="P2" s="392"/>
      <c r="Q2" s="392"/>
      <c r="R2" s="392"/>
      <c r="S2" s="392"/>
      <c r="T2" s="392"/>
      <c r="U2" s="392"/>
      <c r="V2" s="392"/>
      <c r="W2" s="392"/>
      <c r="X2" s="392"/>
      <c r="Y2" s="392"/>
      <c r="Z2" s="393"/>
      <c r="AA2" s="386" t="s">
        <v>7</v>
      </c>
      <c r="AB2" s="387"/>
      <c r="AC2" s="387"/>
      <c r="AD2" s="387"/>
      <c r="AE2" s="387"/>
      <c r="AF2" s="387"/>
      <c r="AG2" s="387"/>
      <c r="AH2" s="387"/>
      <c r="AI2" s="387"/>
      <c r="AJ2" s="387"/>
      <c r="AK2" s="387"/>
      <c r="AL2" s="387"/>
      <c r="AM2" s="387"/>
      <c r="AN2" s="387"/>
      <c r="AO2" s="387"/>
      <c r="AP2" s="388"/>
      <c r="AQ2" s="5"/>
      <c r="AR2" s="1"/>
    </row>
    <row r="3" spans="1:44" ht="15.75" thickBot="1">
      <c r="A3" s="372"/>
      <c r="B3" s="372"/>
      <c r="C3" s="372"/>
      <c r="D3" s="396"/>
      <c r="E3" s="385">
        <v>6</v>
      </c>
      <c r="F3" s="380"/>
      <c r="G3" s="379">
        <v>14</v>
      </c>
      <c r="H3" s="380"/>
      <c r="I3" s="379">
        <v>18</v>
      </c>
      <c r="J3" s="380"/>
      <c r="K3" s="381">
        <f>'[1]сырые баллы'!Y3</f>
        <v>21</v>
      </c>
      <c r="L3" s="381"/>
      <c r="M3" s="381">
        <f>'[1]сырые баллы'!Z3</f>
        <v>22</v>
      </c>
      <c r="N3" s="381"/>
      <c r="O3" s="381">
        <f>'[1]сырые баллы'!AA3</f>
        <v>23</v>
      </c>
      <c r="P3" s="381"/>
      <c r="Q3" s="381">
        <f>'[1]сырые баллы'!AB3</f>
        <v>24</v>
      </c>
      <c r="R3" s="381"/>
      <c r="S3" s="381">
        <f>'[1]сырые баллы'!AC3</f>
        <v>25</v>
      </c>
      <c r="T3" s="381"/>
      <c r="U3" s="381">
        <f>'[1]сырые баллы'!AD3</f>
        <v>26</v>
      </c>
      <c r="V3" s="381"/>
      <c r="W3" s="381">
        <f>'[1]сырые баллы'!AE3</f>
        <v>27</v>
      </c>
      <c r="X3" s="381"/>
      <c r="Y3" s="381">
        <f>'[1]сырые баллы'!AF3</f>
        <v>28</v>
      </c>
      <c r="Z3" s="395"/>
      <c r="AA3" s="389">
        <f>'[1]сырые баллы'!BJ3</f>
        <v>21</v>
      </c>
      <c r="AB3" s="382"/>
      <c r="AC3" s="382">
        <f>'[1]сырые баллы'!BK3</f>
        <v>22</v>
      </c>
      <c r="AD3" s="382"/>
      <c r="AE3" s="382">
        <f>'[1]сырые баллы'!BL3</f>
        <v>23</v>
      </c>
      <c r="AF3" s="382"/>
      <c r="AG3" s="382">
        <f>'[1]сырые баллы'!BM3</f>
        <v>24</v>
      </c>
      <c r="AH3" s="382"/>
      <c r="AI3" s="382">
        <f>'[1]сырые баллы'!BN3</f>
        <v>25</v>
      </c>
      <c r="AJ3" s="382"/>
      <c r="AK3" s="382">
        <f>'[1]сырые баллы'!BO3</f>
        <v>26</v>
      </c>
      <c r="AL3" s="382"/>
      <c r="AM3" s="382">
        <f>'[1]сырые баллы'!BP3</f>
        <v>27</v>
      </c>
      <c r="AN3" s="382"/>
      <c r="AO3" s="382">
        <f>'[1]сырые баллы'!BQ3</f>
        <v>28</v>
      </c>
      <c r="AP3" s="394"/>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t="str">
        <f>IF(список!C3="","",список!C3)</f>
        <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t="str">
        <f>IF(список!C4="","",список!C4)</f>
        <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t="str">
        <f>IF(список!C5="","",список!C5)</f>
        <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t="str">
        <f>IF(список!C6="","",список!C6)</f>
        <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t="str">
        <f>IF(список!C7="","",список!C7)</f>
        <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t="str">
        <f>IF(список!C9="","",список!C9)</f>
        <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t="str">
        <f>IF(список!C10="","",список!C10)</f>
        <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t="str">
        <f>IF(список!C11="","",список!C11)</f>
        <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t="str">
        <f>IF(список!C12="","",список!C12)</f>
        <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t="str">
        <f>IF(список!C13="","",список!C13)</f>
        <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t="str">
        <f>IF(список!C14="","",список!C14)</f>
        <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t="str">
        <f>IF(список!C15="","",список!C15)</f>
        <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t="str">
        <f>IF(список!C16="","",список!C16)</f>
        <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t="str">
        <f>IF(список!C17="","",список!C17)</f>
        <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t="str">
        <f>IF(список!C18="","",список!C18)</f>
        <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t="str">
        <f>IF(список!C19="","",список!C19)</f>
        <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t="str">
        <f>IF(список!C20="","",список!C20)</f>
        <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t="str">
        <f>IF(список!C21="","",список!C21)</f>
        <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t="str">
        <f>IF(список!C22="","",список!C22)</f>
        <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t="str">
        <f>IF(список!C23="","",список!C23)</f>
        <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t="str">
        <f>IF(список!C24="","",список!C24)</f>
        <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t="str">
        <f>IF(список!C25="","",список!C25)</f>
        <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t="str">
        <f>IF(список!C26="","",список!C26)</f>
        <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t="str">
        <f>IF(список!C27="","",список!C27)</f>
        <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t="str">
        <f>IF(список!C28="","",список!C28)</f>
        <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t="str">
        <f>IF(список!C29="","",список!C29)</f>
        <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t="str">
        <f>IF(список!C8="","",список!C8)</f>
        <v/>
      </c>
      <c r="C32" s="1" t="str">
        <f>IF(список!C30="","",список!C30)</f>
        <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t="str">
        <f>IF(список!C31="","",список!C31)</f>
        <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t="str">
        <f>IF(список!C32="","",список!C32)</f>
        <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5" t="e">
        <f>#REF!</f>
        <v>#REF!</v>
      </c>
      <c r="B1" s="376"/>
      <c r="C1" s="376"/>
      <c r="D1" s="376"/>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6"/>
      <c r="AR1" s="390"/>
    </row>
    <row r="2" spans="1:44">
      <c r="A2" s="372" t="str">
        <f>список!A1</f>
        <v>№</v>
      </c>
      <c r="B2" s="372" t="str">
        <f>список!B1</f>
        <v>Фамилия, имя воспитанника</v>
      </c>
      <c r="C2" s="372" t="str">
        <f>список!C1</f>
        <v xml:space="preserve">дата </v>
      </c>
      <c r="D2" s="396" t="str">
        <f>список!D1</f>
        <v>Группа</v>
      </c>
      <c r="E2" s="391" t="s">
        <v>6</v>
      </c>
      <c r="F2" s="392"/>
      <c r="G2" s="392"/>
      <c r="H2" s="392"/>
      <c r="I2" s="392"/>
      <c r="J2" s="392"/>
      <c r="K2" s="392"/>
      <c r="L2" s="392"/>
      <c r="M2" s="392"/>
      <c r="N2" s="392"/>
      <c r="O2" s="392"/>
      <c r="P2" s="392"/>
      <c r="Q2" s="392"/>
      <c r="R2" s="392"/>
      <c r="S2" s="392"/>
      <c r="T2" s="392"/>
      <c r="U2" s="392"/>
      <c r="V2" s="392"/>
      <c r="W2" s="392"/>
      <c r="X2" s="392"/>
      <c r="Y2" s="392"/>
      <c r="Z2" s="393"/>
      <c r="AA2" s="386" t="s">
        <v>7</v>
      </c>
      <c r="AB2" s="387"/>
      <c r="AC2" s="387"/>
      <c r="AD2" s="387"/>
      <c r="AE2" s="387"/>
      <c r="AF2" s="387"/>
      <c r="AG2" s="387"/>
      <c r="AH2" s="387"/>
      <c r="AI2" s="387"/>
      <c r="AJ2" s="387"/>
      <c r="AK2" s="387"/>
      <c r="AL2" s="387"/>
      <c r="AM2" s="387"/>
      <c r="AN2" s="387"/>
      <c r="AO2" s="387"/>
      <c r="AP2" s="388"/>
      <c r="AQ2" s="5"/>
      <c r="AR2" s="1"/>
    </row>
    <row r="3" spans="1:44">
      <c r="A3" s="372"/>
      <c r="B3" s="372"/>
      <c r="C3" s="372"/>
      <c r="D3" s="396"/>
      <c r="E3" s="385">
        <v>6</v>
      </c>
      <c r="F3" s="380"/>
      <c r="G3" s="379">
        <v>14</v>
      </c>
      <c r="H3" s="380"/>
      <c r="I3" s="379">
        <v>18</v>
      </c>
      <c r="J3" s="380"/>
      <c r="K3" s="381">
        <f>'[1]сырые баллы'!Y3</f>
        <v>21</v>
      </c>
      <c r="L3" s="381"/>
      <c r="M3" s="381">
        <f>'[1]сырые баллы'!Z3</f>
        <v>22</v>
      </c>
      <c r="N3" s="381"/>
      <c r="O3" s="381">
        <f>'[1]сырые баллы'!AA3</f>
        <v>23</v>
      </c>
      <c r="P3" s="381"/>
      <c r="Q3" s="381">
        <f>'[1]сырые баллы'!AB3</f>
        <v>24</v>
      </c>
      <c r="R3" s="381"/>
      <c r="S3" s="381">
        <f>'[1]сырые баллы'!AC3</f>
        <v>25</v>
      </c>
      <c r="T3" s="381"/>
      <c r="U3" s="381">
        <f>'[1]сырые баллы'!AD3</f>
        <v>26</v>
      </c>
      <c r="V3" s="381"/>
      <c r="W3" s="381">
        <f>'[1]сырые баллы'!AE3</f>
        <v>27</v>
      </c>
      <c r="X3" s="381"/>
      <c r="Y3" s="381">
        <f>'[1]сырые баллы'!AF3</f>
        <v>28</v>
      </c>
      <c r="Z3" s="395"/>
      <c r="AA3" s="389">
        <f>'[1]сырые баллы'!BJ3</f>
        <v>21</v>
      </c>
      <c r="AB3" s="382"/>
      <c r="AC3" s="382">
        <f>'[1]сырые баллы'!BK3</f>
        <v>22</v>
      </c>
      <c r="AD3" s="382"/>
      <c r="AE3" s="382">
        <f>'[1]сырые баллы'!BL3</f>
        <v>23</v>
      </c>
      <c r="AF3" s="382"/>
      <c r="AG3" s="382">
        <f>'[1]сырые баллы'!BM3</f>
        <v>24</v>
      </c>
      <c r="AH3" s="382"/>
      <c r="AI3" s="382">
        <f>'[1]сырые баллы'!BN3</f>
        <v>25</v>
      </c>
      <c r="AJ3" s="382"/>
      <c r="AK3" s="382">
        <f>'[1]сырые баллы'!BO3</f>
        <v>26</v>
      </c>
      <c r="AL3" s="382"/>
      <c r="AM3" s="382">
        <f>'[1]сырые баллы'!BP3</f>
        <v>27</v>
      </c>
      <c r="AN3" s="382"/>
      <c r="AO3" s="382">
        <f>'[1]сырые баллы'!BQ3</f>
        <v>28</v>
      </c>
      <c r="AP3" s="394"/>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t="str">
        <f>IF(список!C3="","",список!C3)</f>
        <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t="str">
        <f>IF(список!C4="","",список!C4)</f>
        <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t="str">
        <f>IF(список!C5="","",список!C5)</f>
        <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t="str">
        <f>IF(список!C6="","",список!C6)</f>
        <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t="str">
        <f>IF(список!C7="","",список!C7)</f>
        <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t="str">
        <f>IF(список!C9="","",список!C9)</f>
        <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t="str">
        <f>IF(список!C10="","",список!C10)</f>
        <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t="str">
        <f>IF(список!C11="","",список!C11)</f>
        <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t="str">
        <f>IF(список!C12="","",список!C12)</f>
        <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t="str">
        <f>IF(список!C13="","",список!C13)</f>
        <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t="str">
        <f>IF(список!C14="","",список!C14)</f>
        <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t="str">
        <f>IF(список!C15="","",список!C15)</f>
        <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t="str">
        <f>IF(список!C16="","",список!C16)</f>
        <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t="str">
        <f>IF(список!C17="","",список!C17)</f>
        <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t="str">
        <f>IF(список!C18="","",список!C18)</f>
        <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t="str">
        <f>IF(список!C19="","",список!C19)</f>
        <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t="str">
        <f>IF(список!C20="","",список!C20)</f>
        <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t="str">
        <f>IF(список!C21="","",список!C21)</f>
        <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t="str">
        <f>IF(список!C22="","",список!C22)</f>
        <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t="str">
        <f>IF(список!C23="","",список!C23)</f>
        <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t="str">
        <f>IF(список!C24="","",список!C24)</f>
        <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t="str">
        <f>IF(список!C25="","",список!C25)</f>
        <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t="str">
        <f>IF(список!C26="","",список!C26)</f>
        <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t="str">
        <f>IF(список!C27="","",список!C27)</f>
        <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t="str">
        <f>IF(список!C28="","",список!C28)</f>
        <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t="str">
        <f>IF(список!C29="","",список!C29)</f>
        <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t="str">
        <f>IF(список!C8="","",список!C8)</f>
        <v/>
      </c>
      <c r="C32" s="1" t="str">
        <f>IF(список!C30="","",список!C30)</f>
        <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t="str">
        <f>IF(список!C31="","",список!C31)</f>
        <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t="str">
        <f>IF(список!C32="","",список!C32)</f>
        <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Альбина</cp:lastModifiedBy>
  <cp:lastPrinted>2016-11-11T15:45:28Z</cp:lastPrinted>
  <dcterms:created xsi:type="dcterms:W3CDTF">2011-08-30T11:41:57Z</dcterms:created>
  <dcterms:modified xsi:type="dcterms:W3CDTF">2022-11-28T06:51:37Z</dcterms:modified>
</cp:coreProperties>
</file>